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.vuckovic\Downloads\Infokod\"/>
    </mc:Choice>
  </mc:AlternateContent>
  <xr:revisionPtr revIDLastSave="0" documentId="13_ncr:1_{01ABA7AD-69AD-4D98-8D08-FD4D04661BF4}" xr6:coauthVersionLast="47" xr6:coauthVersionMax="47" xr10:uidLastSave="{00000000-0000-0000-0000-000000000000}"/>
  <bookViews>
    <workbookView xWindow="-120" yWindow="-120" windowWidth="25440" windowHeight="15390" tabRatio="777" xr2:uid="{683980AA-7B67-4839-9135-35C6AB08F1DA}"/>
  </bookViews>
  <sheets>
    <sheet name="Poc.strana" sheetId="30" r:id="rId1"/>
    <sheet name="Sadrzaj_Dinamika" sheetId="54" r:id="rId2"/>
    <sheet name="Nabavka-Bil" sheetId="57" r:id="rId3"/>
    <sheet name="Nabavka-BilOstv" sheetId="56" r:id="rId4"/>
    <sheet name="Nabavka-Ostv" sheetId="55" r:id="rId5"/>
    <sheet name="Prodaja-Bil" sheetId="58" r:id="rId6"/>
    <sheet name="Prodaja-BilOstv" sheetId="59" r:id="rId7"/>
    <sheet name="Prodaja-Ostv" sheetId="60" r:id="rId8"/>
    <sheet name="BrojKup" sheetId="34" r:id="rId9"/>
  </sheets>
  <externalReferences>
    <externalReference r:id="rId10"/>
  </externalReferences>
  <definedNames>
    <definedName name="_xlnm.Print_Area" localSheetId="8">BrojKup!$A$1:$L$37</definedName>
    <definedName name="_xlnm.Print_Area" localSheetId="2">'Nabavka-Bil'!$A$1:$Q$40</definedName>
    <definedName name="_xlnm.Print_Area" localSheetId="3">'Nabavka-BilOstv'!$A$1:$Q$40</definedName>
    <definedName name="_xlnm.Print_Area" localSheetId="4">'Nabavka-Ostv'!$A$1:$Q$40</definedName>
    <definedName name="_xlnm.Print_Area" localSheetId="0">Poc.strana!$A$1:$G$43</definedName>
    <definedName name="_xlnm.Print_Area" localSheetId="5">'Prodaja-Bil'!$A$1:$Q$138</definedName>
    <definedName name="_xlnm.Print_Area" localSheetId="6">'Prodaja-BilOstv'!$A$1:$Q$138</definedName>
    <definedName name="_xlnm.Print_Area" localSheetId="7">'Prodaja-Ostv'!$A$1:$Q$138</definedName>
    <definedName name="_xlnm.Print_Area" localSheetId="1">Sadrzaj_Dinamika!$A$1:$E$19</definedName>
    <definedName name="_xlnm.Print_Titles" localSheetId="2">'Nabavka-Bil'!$7:$11</definedName>
    <definedName name="_xlnm.Print_Titles" localSheetId="3">'Nabavka-BilOstv'!$7:$11</definedName>
    <definedName name="_xlnm.Print_Titles" localSheetId="4">'Nabavka-Ostv'!$7:$11</definedName>
    <definedName name="_xlnm.Print_Titles" localSheetId="5">'Prodaja-Bil'!$7:$11</definedName>
    <definedName name="_xlnm.Print_Titles" localSheetId="6">'Prodaja-BilOstv'!$7:$11</definedName>
    <definedName name="_xlnm.Print_Titles" localSheetId="7">'Prodaja-Ostv'!$7:$11</definedName>
    <definedName name="_xlnm.Print_Titles" localSheetId="1">Sadrzaj_Dinamika!$7:$11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34" l="1"/>
  <c r="K39" i="34"/>
  <c r="J39" i="34"/>
  <c r="I39" i="34"/>
  <c r="H39" i="34"/>
  <c r="G39" i="34"/>
  <c r="F39" i="34"/>
  <c r="E39" i="34"/>
  <c r="D39" i="34"/>
  <c r="L36" i="34"/>
  <c r="K36" i="34"/>
  <c r="K32" i="34" s="1"/>
  <c r="J36" i="34"/>
  <c r="I36" i="34"/>
  <c r="H36" i="34"/>
  <c r="G36" i="34"/>
  <c r="G32" i="34" s="1"/>
  <c r="F36" i="34"/>
  <c r="E36" i="34"/>
  <c r="D36" i="34"/>
  <c r="L33" i="34"/>
  <c r="L32" i="34" s="1"/>
  <c r="K33" i="34"/>
  <c r="J33" i="34"/>
  <c r="J32" i="34" s="1"/>
  <c r="I33" i="34"/>
  <c r="H33" i="34"/>
  <c r="H32" i="34" s="1"/>
  <c r="G33" i="34"/>
  <c r="F33" i="34"/>
  <c r="F32" i="34" s="1"/>
  <c r="E33" i="34"/>
  <c r="D33" i="34"/>
  <c r="D32" i="34" s="1"/>
  <c r="I32" i="34"/>
  <c r="E32" i="34"/>
  <c r="L29" i="34"/>
  <c r="K29" i="34"/>
  <c r="J29" i="34"/>
  <c r="I29" i="34"/>
  <c r="H29" i="34"/>
  <c r="G29" i="34"/>
  <c r="F29" i="34"/>
  <c r="E29" i="34"/>
  <c r="D29" i="34"/>
  <c r="L26" i="34"/>
  <c r="K26" i="34"/>
  <c r="J26" i="34"/>
  <c r="I26" i="34"/>
  <c r="H26" i="34"/>
  <c r="G26" i="34"/>
  <c r="F26" i="34"/>
  <c r="E26" i="34"/>
  <c r="D26" i="34"/>
  <c r="L23" i="34"/>
  <c r="K23" i="34"/>
  <c r="J23" i="34"/>
  <c r="I23" i="34"/>
  <c r="H23" i="34"/>
  <c r="G23" i="34"/>
  <c r="F23" i="34"/>
  <c r="E23" i="34"/>
  <c r="E22" i="34" s="1"/>
  <c r="D23" i="34"/>
  <c r="I22" i="34"/>
  <c r="L16" i="34"/>
  <c r="L14" i="34" s="1"/>
  <c r="K16" i="34"/>
  <c r="K14" i="34" s="1"/>
  <c r="J16" i="34"/>
  <c r="J14" i="34" s="1"/>
  <c r="I16" i="34"/>
  <c r="H16" i="34"/>
  <c r="H14" i="34" s="1"/>
  <c r="G16" i="34"/>
  <c r="F16" i="34"/>
  <c r="F14" i="34" s="1"/>
  <c r="E16" i="34"/>
  <c r="D16" i="34"/>
  <c r="D14" i="34" s="1"/>
  <c r="I14" i="34"/>
  <c r="G14" i="34"/>
  <c r="E14" i="34"/>
  <c r="J10" i="34"/>
  <c r="G10" i="34"/>
  <c r="D10" i="34"/>
  <c r="B7" i="60"/>
  <c r="P228" i="60"/>
  <c r="O228" i="60"/>
  <c r="N228" i="60"/>
  <c r="M228" i="60"/>
  <c r="L228" i="60"/>
  <c r="K228" i="60"/>
  <c r="J228" i="60"/>
  <c r="I228" i="60"/>
  <c r="H228" i="60"/>
  <c r="G228" i="60"/>
  <c r="F228" i="60"/>
  <c r="E228" i="60"/>
  <c r="P227" i="60"/>
  <c r="O227" i="60"/>
  <c r="N227" i="60"/>
  <c r="M227" i="60"/>
  <c r="L227" i="60"/>
  <c r="K227" i="60"/>
  <c r="J227" i="60"/>
  <c r="I227" i="60"/>
  <c r="H227" i="60"/>
  <c r="G227" i="60"/>
  <c r="F227" i="60"/>
  <c r="E227" i="60"/>
  <c r="Q136" i="60"/>
  <c r="Q133" i="60"/>
  <c r="P130" i="60"/>
  <c r="O130" i="60"/>
  <c r="N130" i="60"/>
  <c r="M130" i="60"/>
  <c r="L130" i="60"/>
  <c r="K130" i="60"/>
  <c r="J130" i="60"/>
  <c r="I130" i="60"/>
  <c r="H130" i="60"/>
  <c r="G130" i="60"/>
  <c r="F130" i="60"/>
  <c r="E130" i="60"/>
  <c r="Q130" i="60" s="1"/>
  <c r="Q128" i="60"/>
  <c r="Q127" i="60"/>
  <c r="Q126" i="60"/>
  <c r="P125" i="60"/>
  <c r="O125" i="60"/>
  <c r="N125" i="60"/>
  <c r="M125" i="60"/>
  <c r="L125" i="60"/>
  <c r="K125" i="60"/>
  <c r="J125" i="60"/>
  <c r="I125" i="60"/>
  <c r="H125" i="60"/>
  <c r="G125" i="60"/>
  <c r="F125" i="60"/>
  <c r="E125" i="60"/>
  <c r="Q125" i="60" s="1"/>
  <c r="Q124" i="60"/>
  <c r="Q121" i="60"/>
  <c r="Q120" i="60"/>
  <c r="P119" i="60"/>
  <c r="P112" i="60" s="1"/>
  <c r="O119" i="60"/>
  <c r="O112" i="60" s="1"/>
  <c r="N119" i="60"/>
  <c r="M119" i="60"/>
  <c r="L119" i="60"/>
  <c r="L112" i="60" s="1"/>
  <c r="K119" i="60"/>
  <c r="K112" i="60" s="1"/>
  <c r="J119" i="60"/>
  <c r="I119" i="60"/>
  <c r="H119" i="60"/>
  <c r="H112" i="60" s="1"/>
  <c r="G119" i="60"/>
  <c r="G112" i="60" s="1"/>
  <c r="F119" i="60"/>
  <c r="E119" i="60"/>
  <c r="Q119" i="60" s="1"/>
  <c r="Q118" i="60"/>
  <c r="Q117" i="60"/>
  <c r="P116" i="60"/>
  <c r="O116" i="60"/>
  <c r="N116" i="60"/>
  <c r="M116" i="60"/>
  <c r="L116" i="60"/>
  <c r="K116" i="60"/>
  <c r="J116" i="60"/>
  <c r="I116" i="60"/>
  <c r="H116" i="60"/>
  <c r="G116" i="60"/>
  <c r="F116" i="60"/>
  <c r="E116" i="60"/>
  <c r="Q116" i="60" s="1"/>
  <c r="Q115" i="60"/>
  <c r="Q114" i="60"/>
  <c r="P113" i="60"/>
  <c r="O113" i="60"/>
  <c r="N113" i="60"/>
  <c r="M113" i="60"/>
  <c r="M112" i="60" s="1"/>
  <c r="L113" i="60"/>
  <c r="K113" i="60"/>
  <c r="J113" i="60"/>
  <c r="I113" i="60"/>
  <c r="I112" i="60" s="1"/>
  <c r="H113" i="60"/>
  <c r="G113" i="60"/>
  <c r="F113" i="60"/>
  <c r="E113" i="60"/>
  <c r="E112" i="60" s="1"/>
  <c r="Q112" i="60" s="1"/>
  <c r="N112" i="60"/>
  <c r="J112" i="60"/>
  <c r="F112" i="60"/>
  <c r="Q111" i="60"/>
  <c r="Q108" i="60"/>
  <c r="Q107" i="60"/>
  <c r="P106" i="60"/>
  <c r="O106" i="60"/>
  <c r="O99" i="60" s="1"/>
  <c r="N106" i="60"/>
  <c r="N99" i="60" s="1"/>
  <c r="M106" i="60"/>
  <c r="L106" i="60"/>
  <c r="K106" i="60"/>
  <c r="K99" i="60" s="1"/>
  <c r="J106" i="60"/>
  <c r="J99" i="60" s="1"/>
  <c r="I106" i="60"/>
  <c r="H106" i="60"/>
  <c r="G106" i="60"/>
  <c r="G99" i="60" s="1"/>
  <c r="F106" i="60"/>
  <c r="F99" i="60" s="1"/>
  <c r="E106" i="60"/>
  <c r="Q106" i="60" s="1"/>
  <c r="Q105" i="60"/>
  <c r="Q104" i="60"/>
  <c r="P103" i="60"/>
  <c r="O103" i="60"/>
  <c r="N103" i="60"/>
  <c r="M103" i="60"/>
  <c r="L103" i="60"/>
  <c r="K103" i="60"/>
  <c r="J103" i="60"/>
  <c r="I103" i="60"/>
  <c r="H103" i="60"/>
  <c r="G103" i="60"/>
  <c r="F103" i="60"/>
  <c r="E103" i="60"/>
  <c r="Q103" i="60" s="1"/>
  <c r="Q102" i="60"/>
  <c r="Q101" i="60"/>
  <c r="P100" i="60"/>
  <c r="P99" i="60" s="1"/>
  <c r="P88" i="60" s="1"/>
  <c r="O100" i="60"/>
  <c r="N100" i="60"/>
  <c r="M100" i="60"/>
  <c r="L100" i="60"/>
  <c r="L99" i="60" s="1"/>
  <c r="L88" i="60" s="1"/>
  <c r="K100" i="60"/>
  <c r="J100" i="60"/>
  <c r="I100" i="60"/>
  <c r="H100" i="60"/>
  <c r="H99" i="60" s="1"/>
  <c r="H88" i="60" s="1"/>
  <c r="G100" i="60"/>
  <c r="F100" i="60"/>
  <c r="E100" i="60"/>
  <c r="Q100" i="60" s="1"/>
  <c r="M99" i="60"/>
  <c r="I99" i="60"/>
  <c r="I88" i="60" s="1"/>
  <c r="E99" i="60"/>
  <c r="Q98" i="60"/>
  <c r="Q95" i="60"/>
  <c r="Q94" i="60"/>
  <c r="Q93" i="60"/>
  <c r="P92" i="60"/>
  <c r="O92" i="60"/>
  <c r="N92" i="60"/>
  <c r="N88" i="60" s="1"/>
  <c r="M92" i="60"/>
  <c r="L92" i="60"/>
  <c r="K92" i="60"/>
  <c r="J92" i="60"/>
  <c r="J88" i="60" s="1"/>
  <c r="I92" i="60"/>
  <c r="H92" i="60"/>
  <c r="G92" i="60"/>
  <c r="F92" i="60"/>
  <c r="F88" i="60" s="1"/>
  <c r="E92" i="60"/>
  <c r="Q92" i="60" s="1"/>
  <c r="Q91" i="60"/>
  <c r="Q87" i="60"/>
  <c r="Q86" i="60"/>
  <c r="P85" i="60"/>
  <c r="O85" i="60"/>
  <c r="O74" i="60" s="1"/>
  <c r="O61" i="60" s="1"/>
  <c r="N85" i="60"/>
  <c r="M85" i="60"/>
  <c r="L85" i="60"/>
  <c r="K85" i="60"/>
  <c r="K74" i="60" s="1"/>
  <c r="K61" i="60" s="1"/>
  <c r="J85" i="60"/>
  <c r="I85" i="60"/>
  <c r="H85" i="60"/>
  <c r="G85" i="60"/>
  <c r="G74" i="60" s="1"/>
  <c r="G61" i="60" s="1"/>
  <c r="F85" i="60"/>
  <c r="E85" i="60"/>
  <c r="Q85" i="60" s="1"/>
  <c r="Q84" i="60"/>
  <c r="Q83" i="60"/>
  <c r="Q82" i="60"/>
  <c r="Q81" i="60"/>
  <c r="P80" i="60"/>
  <c r="P74" i="60" s="1"/>
  <c r="P61" i="60" s="1"/>
  <c r="O80" i="60"/>
  <c r="N80" i="60"/>
  <c r="M80" i="60"/>
  <c r="L80" i="60"/>
  <c r="L74" i="60" s="1"/>
  <c r="L61" i="60" s="1"/>
  <c r="K80" i="60"/>
  <c r="J80" i="60"/>
  <c r="I80" i="60"/>
  <c r="H80" i="60"/>
  <c r="H74" i="60" s="1"/>
  <c r="H61" i="60" s="1"/>
  <c r="G80" i="60"/>
  <c r="F80" i="60"/>
  <c r="E80" i="60"/>
  <c r="Q80" i="60" s="1"/>
  <c r="Q79" i="60"/>
  <c r="Q78" i="60"/>
  <c r="Q77" i="60"/>
  <c r="Q76" i="60"/>
  <c r="P75" i="60"/>
  <c r="O75" i="60"/>
  <c r="N75" i="60"/>
  <c r="M75" i="60"/>
  <c r="M74" i="60" s="1"/>
  <c r="L75" i="60"/>
  <c r="K75" i="60"/>
  <c r="J75" i="60"/>
  <c r="I75" i="60"/>
  <c r="I74" i="60" s="1"/>
  <c r="H75" i="60"/>
  <c r="G75" i="60"/>
  <c r="F75" i="60"/>
  <c r="E75" i="60"/>
  <c r="E74" i="60" s="1"/>
  <c r="Q74" i="60" s="1"/>
  <c r="N74" i="60"/>
  <c r="J74" i="60"/>
  <c r="F74" i="60"/>
  <c r="Q73" i="60"/>
  <c r="Q70" i="60"/>
  <c r="Q69" i="60"/>
  <c r="Q68" i="60"/>
  <c r="Q67" i="60"/>
  <c r="Q66" i="60"/>
  <c r="P65" i="60"/>
  <c r="O65" i="60"/>
  <c r="N65" i="60"/>
  <c r="N61" i="60" s="1"/>
  <c r="N60" i="60" s="1"/>
  <c r="M65" i="60"/>
  <c r="L65" i="60"/>
  <c r="K65" i="60"/>
  <c r="J65" i="60"/>
  <c r="J61" i="60" s="1"/>
  <c r="J60" i="60" s="1"/>
  <c r="I65" i="60"/>
  <c r="H65" i="60"/>
  <c r="G65" i="60"/>
  <c r="F65" i="60"/>
  <c r="F61" i="60" s="1"/>
  <c r="F60" i="60" s="1"/>
  <c r="E65" i="60"/>
  <c r="Q64" i="60"/>
  <c r="Q58" i="60"/>
  <c r="Q57" i="60"/>
  <c r="P56" i="60"/>
  <c r="O56" i="60"/>
  <c r="N56" i="60"/>
  <c r="M56" i="60"/>
  <c r="L56" i="60"/>
  <c r="K56" i="60"/>
  <c r="J56" i="60"/>
  <c r="I56" i="60"/>
  <c r="H56" i="60"/>
  <c r="G56" i="60"/>
  <c r="F56" i="60"/>
  <c r="E56" i="60"/>
  <c r="Q56" i="60" s="1"/>
  <c r="Q55" i="60"/>
  <c r="Q54" i="60"/>
  <c r="P53" i="60"/>
  <c r="O53" i="60"/>
  <c r="N53" i="60"/>
  <c r="M53" i="60"/>
  <c r="L53" i="60"/>
  <c r="K53" i="60"/>
  <c r="J53" i="60"/>
  <c r="I53" i="60"/>
  <c r="H53" i="60"/>
  <c r="G53" i="60"/>
  <c r="F53" i="60"/>
  <c r="E53" i="60"/>
  <c r="Q53" i="60" s="1"/>
  <c r="Q52" i="60"/>
  <c r="Q51" i="60"/>
  <c r="Q50" i="60"/>
  <c r="N47" i="60"/>
  <c r="J47" i="60"/>
  <c r="F47" i="60"/>
  <c r="Q46" i="60"/>
  <c r="Q45" i="60"/>
  <c r="P44" i="60"/>
  <c r="O44" i="60"/>
  <c r="N44" i="60"/>
  <c r="M44" i="60"/>
  <c r="L44" i="60"/>
  <c r="K44" i="60"/>
  <c r="J44" i="60"/>
  <c r="I44" i="60"/>
  <c r="H44" i="60"/>
  <c r="G44" i="60"/>
  <c r="F44" i="60"/>
  <c r="E44" i="60"/>
  <c r="Q44" i="60" s="1"/>
  <c r="Q43" i="60"/>
  <c r="Q42" i="60"/>
  <c r="P41" i="60"/>
  <c r="P24" i="60" s="1"/>
  <c r="P47" i="60" s="1"/>
  <c r="O41" i="60"/>
  <c r="N41" i="60"/>
  <c r="M41" i="60"/>
  <c r="L41" i="60"/>
  <c r="L24" i="60" s="1"/>
  <c r="L47" i="60" s="1"/>
  <c r="K41" i="60"/>
  <c r="J41" i="60"/>
  <c r="I41" i="60"/>
  <c r="H41" i="60"/>
  <c r="H24" i="60" s="1"/>
  <c r="H47" i="60" s="1"/>
  <c r="G41" i="60"/>
  <c r="F41" i="60"/>
  <c r="E41" i="60"/>
  <c r="Q41" i="60" s="1"/>
  <c r="Q40" i="60"/>
  <c r="Q39" i="60"/>
  <c r="Q38" i="60"/>
  <c r="Q35" i="60"/>
  <c r="Q34" i="60"/>
  <c r="P33" i="60"/>
  <c r="O33" i="60"/>
  <c r="N33" i="60"/>
  <c r="M33" i="60"/>
  <c r="L33" i="60"/>
  <c r="K33" i="60"/>
  <c r="J33" i="60"/>
  <c r="I33" i="60"/>
  <c r="H33" i="60"/>
  <c r="G33" i="60"/>
  <c r="F33" i="60"/>
  <c r="E33" i="60"/>
  <c r="Q33" i="60" s="1"/>
  <c r="Q32" i="60"/>
  <c r="Q31" i="60"/>
  <c r="P30" i="60"/>
  <c r="O30" i="60"/>
  <c r="N30" i="60"/>
  <c r="M30" i="60"/>
  <c r="L30" i="60"/>
  <c r="K30" i="60"/>
  <c r="J30" i="60"/>
  <c r="I30" i="60"/>
  <c r="H30" i="60"/>
  <c r="G30" i="60"/>
  <c r="F30" i="60"/>
  <c r="E30" i="60"/>
  <c r="Q30" i="60" s="1"/>
  <c r="Q29" i="60"/>
  <c r="Q28" i="60"/>
  <c r="Q27" i="60"/>
  <c r="O24" i="60"/>
  <c r="N24" i="60"/>
  <c r="M24" i="60"/>
  <c r="M47" i="60" s="1"/>
  <c r="K24" i="60"/>
  <c r="J24" i="60"/>
  <c r="I24" i="60"/>
  <c r="I47" i="60" s="1"/>
  <c r="G24" i="60"/>
  <c r="F24" i="60"/>
  <c r="E24" i="60"/>
  <c r="E47" i="60" s="1"/>
  <c r="Q23" i="60"/>
  <c r="Q22" i="60"/>
  <c r="P21" i="60"/>
  <c r="O21" i="60"/>
  <c r="N21" i="60"/>
  <c r="M21" i="60"/>
  <c r="L21" i="60"/>
  <c r="K21" i="60"/>
  <c r="J21" i="60"/>
  <c r="I21" i="60"/>
  <c r="H21" i="60"/>
  <c r="G21" i="60"/>
  <c r="F21" i="60"/>
  <c r="E21" i="60"/>
  <c r="Q21" i="60" s="1"/>
  <c r="Q20" i="60"/>
  <c r="Q19" i="60"/>
  <c r="P18" i="60"/>
  <c r="O18" i="60"/>
  <c r="O47" i="60" s="1"/>
  <c r="N18" i="60"/>
  <c r="M18" i="60"/>
  <c r="L18" i="60"/>
  <c r="K18" i="60"/>
  <c r="K47" i="60" s="1"/>
  <c r="J18" i="60"/>
  <c r="I18" i="60"/>
  <c r="H18" i="60"/>
  <c r="G18" i="60"/>
  <c r="G47" i="60" s="1"/>
  <c r="F18" i="60"/>
  <c r="E18" i="60"/>
  <c r="Q18" i="60" s="1"/>
  <c r="Q17" i="60"/>
  <c r="Q16" i="60"/>
  <c r="Q15" i="60"/>
  <c r="B4" i="60"/>
  <c r="B3" i="60"/>
  <c r="B7" i="59"/>
  <c r="P228" i="59"/>
  <c r="O228" i="59"/>
  <c r="N228" i="59"/>
  <c r="M228" i="59"/>
  <c r="L228" i="59"/>
  <c r="K228" i="59"/>
  <c r="J228" i="59"/>
  <c r="I228" i="59"/>
  <c r="H228" i="59"/>
  <c r="G228" i="59"/>
  <c r="F228" i="59"/>
  <c r="E228" i="59"/>
  <c r="P227" i="59"/>
  <c r="O227" i="59"/>
  <c r="N227" i="59"/>
  <c r="M227" i="59"/>
  <c r="L227" i="59"/>
  <c r="K227" i="59"/>
  <c r="J227" i="59"/>
  <c r="I227" i="59"/>
  <c r="H227" i="59"/>
  <c r="G227" i="59"/>
  <c r="F227" i="59"/>
  <c r="E227" i="59"/>
  <c r="Q136" i="59"/>
  <c r="Q133" i="59"/>
  <c r="P130" i="59"/>
  <c r="O130" i="59"/>
  <c r="N130" i="59"/>
  <c r="M130" i="59"/>
  <c r="L130" i="59"/>
  <c r="K130" i="59"/>
  <c r="J130" i="59"/>
  <c r="I130" i="59"/>
  <c r="H130" i="59"/>
  <c r="G130" i="59"/>
  <c r="F130" i="59"/>
  <c r="E130" i="59"/>
  <c r="Q130" i="59" s="1"/>
  <c r="Q128" i="59"/>
  <c r="Q127" i="59"/>
  <c r="Q126" i="59"/>
  <c r="P125" i="59"/>
  <c r="O125" i="59"/>
  <c r="N125" i="59"/>
  <c r="M125" i="59"/>
  <c r="L125" i="59"/>
  <c r="K125" i="59"/>
  <c r="J125" i="59"/>
  <c r="I125" i="59"/>
  <c r="H125" i="59"/>
  <c r="G125" i="59"/>
  <c r="F125" i="59"/>
  <c r="E125" i="59"/>
  <c r="Q125" i="59" s="1"/>
  <c r="Q124" i="59"/>
  <c r="Q121" i="59"/>
  <c r="Q120" i="59"/>
  <c r="P119" i="59"/>
  <c r="P112" i="59" s="1"/>
  <c r="O119" i="59"/>
  <c r="O112" i="59" s="1"/>
  <c r="N119" i="59"/>
  <c r="M119" i="59"/>
  <c r="L119" i="59"/>
  <c r="L112" i="59" s="1"/>
  <c r="K119" i="59"/>
  <c r="K112" i="59" s="1"/>
  <c r="J119" i="59"/>
  <c r="I119" i="59"/>
  <c r="H119" i="59"/>
  <c r="H112" i="59" s="1"/>
  <c r="G119" i="59"/>
  <c r="G112" i="59" s="1"/>
  <c r="F119" i="59"/>
  <c r="E119" i="59"/>
  <c r="Q119" i="59" s="1"/>
  <c r="Q118" i="59"/>
  <c r="Q117" i="59"/>
  <c r="P116" i="59"/>
  <c r="O116" i="59"/>
  <c r="N116" i="59"/>
  <c r="M116" i="59"/>
  <c r="L116" i="59"/>
  <c r="K116" i="59"/>
  <c r="J116" i="59"/>
  <c r="I116" i="59"/>
  <c r="H116" i="59"/>
  <c r="G116" i="59"/>
  <c r="F116" i="59"/>
  <c r="E116" i="59"/>
  <c r="Q116" i="59" s="1"/>
  <c r="Q115" i="59"/>
  <c r="Q114" i="59"/>
  <c r="P113" i="59"/>
  <c r="O113" i="59"/>
  <c r="N113" i="59"/>
  <c r="M113" i="59"/>
  <c r="M112" i="59" s="1"/>
  <c r="L113" i="59"/>
  <c r="K113" i="59"/>
  <c r="J113" i="59"/>
  <c r="I113" i="59"/>
  <c r="I112" i="59" s="1"/>
  <c r="H113" i="59"/>
  <c r="G113" i="59"/>
  <c r="F113" i="59"/>
  <c r="E113" i="59"/>
  <c r="E112" i="59" s="1"/>
  <c r="Q112" i="59" s="1"/>
  <c r="N112" i="59"/>
  <c r="J112" i="59"/>
  <c r="F112" i="59"/>
  <c r="Q111" i="59"/>
  <c r="Q108" i="59"/>
  <c r="Q107" i="59"/>
  <c r="P106" i="59"/>
  <c r="O106" i="59"/>
  <c r="O99" i="59" s="1"/>
  <c r="N106" i="59"/>
  <c r="N99" i="59" s="1"/>
  <c r="M106" i="59"/>
  <c r="L106" i="59"/>
  <c r="K106" i="59"/>
  <c r="K99" i="59" s="1"/>
  <c r="J106" i="59"/>
  <c r="J99" i="59" s="1"/>
  <c r="I106" i="59"/>
  <c r="H106" i="59"/>
  <c r="G106" i="59"/>
  <c r="G99" i="59" s="1"/>
  <c r="F106" i="59"/>
  <c r="F99" i="59" s="1"/>
  <c r="E106" i="59"/>
  <c r="Q106" i="59" s="1"/>
  <c r="Q105" i="59"/>
  <c r="Q104" i="59"/>
  <c r="P103" i="59"/>
  <c r="O103" i="59"/>
  <c r="N103" i="59"/>
  <c r="M103" i="59"/>
  <c r="L103" i="59"/>
  <c r="K103" i="59"/>
  <c r="J103" i="59"/>
  <c r="I103" i="59"/>
  <c r="H103" i="59"/>
  <c r="G103" i="59"/>
  <c r="F103" i="59"/>
  <c r="E103" i="59"/>
  <c r="Q103" i="59" s="1"/>
  <c r="Q102" i="59"/>
  <c r="Q101" i="59"/>
  <c r="P100" i="59"/>
  <c r="P99" i="59" s="1"/>
  <c r="P88" i="59" s="1"/>
  <c r="O100" i="59"/>
  <c r="N100" i="59"/>
  <c r="M100" i="59"/>
  <c r="L100" i="59"/>
  <c r="L99" i="59" s="1"/>
  <c r="L88" i="59" s="1"/>
  <c r="K100" i="59"/>
  <c r="J100" i="59"/>
  <c r="I100" i="59"/>
  <c r="H100" i="59"/>
  <c r="H99" i="59" s="1"/>
  <c r="H88" i="59" s="1"/>
  <c r="G100" i="59"/>
  <c r="F100" i="59"/>
  <c r="E100" i="59"/>
  <c r="Q100" i="59" s="1"/>
  <c r="M99" i="59"/>
  <c r="I99" i="59"/>
  <c r="I88" i="59" s="1"/>
  <c r="E99" i="59"/>
  <c r="Q98" i="59"/>
  <c r="Q95" i="59"/>
  <c r="Q94" i="59"/>
  <c r="Q93" i="59"/>
  <c r="P92" i="59"/>
  <c r="O92" i="59"/>
  <c r="N92" i="59"/>
  <c r="N88" i="59" s="1"/>
  <c r="M92" i="59"/>
  <c r="L92" i="59"/>
  <c r="K92" i="59"/>
  <c r="J92" i="59"/>
  <c r="J88" i="59" s="1"/>
  <c r="I92" i="59"/>
  <c r="H92" i="59"/>
  <c r="G92" i="59"/>
  <c r="F92" i="59"/>
  <c r="F88" i="59" s="1"/>
  <c r="E92" i="59"/>
  <c r="Q92" i="59" s="1"/>
  <c r="Q91" i="59"/>
  <c r="Q87" i="59"/>
  <c r="Q86" i="59"/>
  <c r="P85" i="59"/>
  <c r="O85" i="59"/>
  <c r="O74" i="59" s="1"/>
  <c r="O61" i="59" s="1"/>
  <c r="N85" i="59"/>
  <c r="M85" i="59"/>
  <c r="L85" i="59"/>
  <c r="K85" i="59"/>
  <c r="K74" i="59" s="1"/>
  <c r="K61" i="59" s="1"/>
  <c r="J85" i="59"/>
  <c r="I85" i="59"/>
  <c r="H85" i="59"/>
  <c r="G85" i="59"/>
  <c r="G74" i="59" s="1"/>
  <c r="G61" i="59" s="1"/>
  <c r="F85" i="59"/>
  <c r="E85" i="59"/>
  <c r="Q85" i="59" s="1"/>
  <c r="Q84" i="59"/>
  <c r="Q83" i="59"/>
  <c r="Q82" i="59"/>
  <c r="Q81" i="59"/>
  <c r="P80" i="59"/>
  <c r="P74" i="59" s="1"/>
  <c r="P61" i="59" s="1"/>
  <c r="O80" i="59"/>
  <c r="N80" i="59"/>
  <c r="M80" i="59"/>
  <c r="L80" i="59"/>
  <c r="L74" i="59" s="1"/>
  <c r="L61" i="59" s="1"/>
  <c r="K80" i="59"/>
  <c r="J80" i="59"/>
  <c r="I80" i="59"/>
  <c r="H80" i="59"/>
  <c r="H74" i="59" s="1"/>
  <c r="H61" i="59" s="1"/>
  <c r="G80" i="59"/>
  <c r="F80" i="59"/>
  <c r="E80" i="59"/>
  <c r="Q80" i="59" s="1"/>
  <c r="Q79" i="59"/>
  <c r="Q78" i="59"/>
  <c r="Q77" i="59"/>
  <c r="Q76" i="59"/>
  <c r="P75" i="59"/>
  <c r="O75" i="59"/>
  <c r="N75" i="59"/>
  <c r="M75" i="59"/>
  <c r="M74" i="59" s="1"/>
  <c r="L75" i="59"/>
  <c r="K75" i="59"/>
  <c r="J75" i="59"/>
  <c r="I75" i="59"/>
  <c r="I74" i="59" s="1"/>
  <c r="H75" i="59"/>
  <c r="G75" i="59"/>
  <c r="F75" i="59"/>
  <c r="E75" i="59"/>
  <c r="E74" i="59" s="1"/>
  <c r="Q74" i="59" s="1"/>
  <c r="N74" i="59"/>
  <c r="J74" i="59"/>
  <c r="F74" i="59"/>
  <c r="Q73" i="59"/>
  <c r="Q70" i="59"/>
  <c r="Q69" i="59"/>
  <c r="Q68" i="59"/>
  <c r="Q67" i="59"/>
  <c r="Q66" i="59"/>
  <c r="P65" i="59"/>
  <c r="O65" i="59"/>
  <c r="N65" i="59"/>
  <c r="N61" i="59" s="1"/>
  <c r="N60" i="59" s="1"/>
  <c r="M65" i="59"/>
  <c r="L65" i="59"/>
  <c r="K65" i="59"/>
  <c r="J65" i="59"/>
  <c r="J61" i="59" s="1"/>
  <c r="J60" i="59" s="1"/>
  <c r="I65" i="59"/>
  <c r="H65" i="59"/>
  <c r="G65" i="59"/>
  <c r="F65" i="59"/>
  <c r="F61" i="59" s="1"/>
  <c r="F60" i="59" s="1"/>
  <c r="E65" i="59"/>
  <c r="Q64" i="59"/>
  <c r="Q58" i="59"/>
  <c r="Q57" i="59"/>
  <c r="P56" i="59"/>
  <c r="O56" i="59"/>
  <c r="N56" i="59"/>
  <c r="M56" i="59"/>
  <c r="L56" i="59"/>
  <c r="K56" i="59"/>
  <c r="J56" i="59"/>
  <c r="I56" i="59"/>
  <c r="H56" i="59"/>
  <c r="G56" i="59"/>
  <c r="F56" i="59"/>
  <c r="E56" i="59"/>
  <c r="Q56" i="59" s="1"/>
  <c r="Q55" i="59"/>
  <c r="Q54" i="59"/>
  <c r="P53" i="59"/>
  <c r="O53" i="59"/>
  <c r="N53" i="59"/>
  <c r="M53" i="59"/>
  <c r="L53" i="59"/>
  <c r="K53" i="59"/>
  <c r="J53" i="59"/>
  <c r="I53" i="59"/>
  <c r="H53" i="59"/>
  <c r="G53" i="59"/>
  <c r="F53" i="59"/>
  <c r="E53" i="59"/>
  <c r="Q53" i="59" s="1"/>
  <c r="Q52" i="59"/>
  <c r="Q51" i="59"/>
  <c r="Q50" i="59"/>
  <c r="N47" i="59"/>
  <c r="J47" i="59"/>
  <c r="F47" i="59"/>
  <c r="Q46" i="59"/>
  <c r="Q45" i="59"/>
  <c r="P44" i="59"/>
  <c r="O44" i="59"/>
  <c r="N44" i="59"/>
  <c r="M44" i="59"/>
  <c r="L44" i="59"/>
  <c r="K44" i="59"/>
  <c r="J44" i="59"/>
  <c r="I44" i="59"/>
  <c r="H44" i="59"/>
  <c r="G44" i="59"/>
  <c r="F44" i="59"/>
  <c r="E44" i="59"/>
  <c r="Q44" i="59" s="1"/>
  <c r="Q43" i="59"/>
  <c r="Q42" i="59"/>
  <c r="P41" i="59"/>
  <c r="P24" i="59" s="1"/>
  <c r="P47" i="59" s="1"/>
  <c r="O41" i="59"/>
  <c r="N41" i="59"/>
  <c r="M41" i="59"/>
  <c r="L41" i="59"/>
  <c r="L24" i="59" s="1"/>
  <c r="L47" i="59" s="1"/>
  <c r="K41" i="59"/>
  <c r="J41" i="59"/>
  <c r="I41" i="59"/>
  <c r="H41" i="59"/>
  <c r="H24" i="59" s="1"/>
  <c r="H47" i="59" s="1"/>
  <c r="G41" i="59"/>
  <c r="F41" i="59"/>
  <c r="E41" i="59"/>
  <c r="Q41" i="59" s="1"/>
  <c r="Q40" i="59"/>
  <c r="Q39" i="59"/>
  <c r="Q38" i="59"/>
  <c r="Q35" i="59"/>
  <c r="Q34" i="59"/>
  <c r="P33" i="59"/>
  <c r="O33" i="59"/>
  <c r="N33" i="59"/>
  <c r="M33" i="59"/>
  <c r="L33" i="59"/>
  <c r="K33" i="59"/>
  <c r="J33" i="59"/>
  <c r="I33" i="59"/>
  <c r="H33" i="59"/>
  <c r="G33" i="59"/>
  <c r="F33" i="59"/>
  <c r="E33" i="59"/>
  <c r="Q33" i="59" s="1"/>
  <c r="Q32" i="59"/>
  <c r="Q31" i="59"/>
  <c r="P30" i="59"/>
  <c r="O30" i="59"/>
  <c r="N30" i="59"/>
  <c r="M30" i="59"/>
  <c r="L30" i="59"/>
  <c r="K30" i="59"/>
  <c r="J30" i="59"/>
  <c r="I30" i="59"/>
  <c r="H30" i="59"/>
  <c r="G30" i="59"/>
  <c r="F30" i="59"/>
  <c r="E30" i="59"/>
  <c r="Q30" i="59" s="1"/>
  <c r="Q29" i="59"/>
  <c r="Q28" i="59"/>
  <c r="Q27" i="59"/>
  <c r="O24" i="59"/>
  <c r="N24" i="59"/>
  <c r="M24" i="59"/>
  <c r="M47" i="59" s="1"/>
  <c r="K24" i="59"/>
  <c r="J24" i="59"/>
  <c r="I24" i="59"/>
  <c r="I47" i="59" s="1"/>
  <c r="G24" i="59"/>
  <c r="F24" i="59"/>
  <c r="E24" i="59"/>
  <c r="E47" i="59" s="1"/>
  <c r="Q23" i="59"/>
  <c r="Q22" i="59"/>
  <c r="P21" i="59"/>
  <c r="O21" i="59"/>
  <c r="N21" i="59"/>
  <c r="M21" i="59"/>
  <c r="L21" i="59"/>
  <c r="K21" i="59"/>
  <c r="J21" i="59"/>
  <c r="I21" i="59"/>
  <c r="H21" i="59"/>
  <c r="G21" i="59"/>
  <c r="F21" i="59"/>
  <c r="E21" i="59"/>
  <c r="Q21" i="59" s="1"/>
  <c r="Q20" i="59"/>
  <c r="Q19" i="59"/>
  <c r="P18" i="59"/>
  <c r="O18" i="59"/>
  <c r="O47" i="59" s="1"/>
  <c r="N18" i="59"/>
  <c r="M18" i="59"/>
  <c r="L18" i="59"/>
  <c r="K18" i="59"/>
  <c r="K47" i="59" s="1"/>
  <c r="J18" i="59"/>
  <c r="I18" i="59"/>
  <c r="H18" i="59"/>
  <c r="G18" i="59"/>
  <c r="G47" i="59" s="1"/>
  <c r="F18" i="59"/>
  <c r="E18" i="59"/>
  <c r="Q18" i="59" s="1"/>
  <c r="Q17" i="59"/>
  <c r="Q16" i="59"/>
  <c r="Q15" i="59"/>
  <c r="B4" i="59"/>
  <c r="B3" i="59"/>
  <c r="B4" i="58"/>
  <c r="B3" i="58"/>
  <c r="B7" i="58"/>
  <c r="P228" i="58"/>
  <c r="O228" i="58"/>
  <c r="N228" i="58"/>
  <c r="M228" i="58"/>
  <c r="L228" i="58"/>
  <c r="K228" i="58"/>
  <c r="J228" i="58"/>
  <c r="I228" i="58"/>
  <c r="H228" i="58"/>
  <c r="G228" i="58"/>
  <c r="F228" i="58"/>
  <c r="E228" i="58"/>
  <c r="P227" i="58"/>
  <c r="O227" i="58"/>
  <c r="N227" i="58"/>
  <c r="M227" i="58"/>
  <c r="L227" i="58"/>
  <c r="K227" i="58"/>
  <c r="J227" i="58"/>
  <c r="I227" i="58"/>
  <c r="H227" i="58"/>
  <c r="G227" i="58"/>
  <c r="F227" i="58"/>
  <c r="E227" i="58"/>
  <c r="Q136" i="58"/>
  <c r="Q133" i="58"/>
  <c r="P130" i="58"/>
  <c r="O130" i="58"/>
  <c r="N130" i="58"/>
  <c r="M130" i="58"/>
  <c r="L130" i="58"/>
  <c r="K130" i="58"/>
  <c r="J130" i="58"/>
  <c r="I130" i="58"/>
  <c r="H130" i="58"/>
  <c r="G130" i="58"/>
  <c r="F130" i="58"/>
  <c r="E130" i="58"/>
  <c r="Q130" i="58" s="1"/>
  <c r="Q128" i="58"/>
  <c r="Q127" i="58"/>
  <c r="Q126" i="58"/>
  <c r="P125" i="58"/>
  <c r="O125" i="58"/>
  <c r="N125" i="58"/>
  <c r="M125" i="58"/>
  <c r="L125" i="58"/>
  <c r="K125" i="58"/>
  <c r="J125" i="58"/>
  <c r="I125" i="58"/>
  <c r="H125" i="58"/>
  <c r="G125" i="58"/>
  <c r="F125" i="58"/>
  <c r="E125" i="58"/>
  <c r="Q124" i="58"/>
  <c r="Q121" i="58"/>
  <c r="Q120" i="58"/>
  <c r="P119" i="58"/>
  <c r="O119" i="58"/>
  <c r="N119" i="58"/>
  <c r="M119" i="58"/>
  <c r="L119" i="58"/>
  <c r="K119" i="58"/>
  <c r="K112" i="58" s="1"/>
  <c r="J119" i="58"/>
  <c r="I119" i="58"/>
  <c r="H119" i="58"/>
  <c r="G119" i="58"/>
  <c r="F119" i="58"/>
  <c r="E119" i="58"/>
  <c r="Q118" i="58"/>
  <c r="Q117" i="58"/>
  <c r="P116" i="58"/>
  <c r="O116" i="58"/>
  <c r="N116" i="58"/>
  <c r="M116" i="58"/>
  <c r="L116" i="58"/>
  <c r="K116" i="58"/>
  <c r="J116" i="58"/>
  <c r="I116" i="58"/>
  <c r="H116" i="58"/>
  <c r="G116" i="58"/>
  <c r="F116" i="58"/>
  <c r="E116" i="58"/>
  <c r="Q116" i="58" s="1"/>
  <c r="Q115" i="58"/>
  <c r="Q114" i="58"/>
  <c r="P113" i="58"/>
  <c r="O113" i="58"/>
  <c r="N113" i="58"/>
  <c r="M113" i="58"/>
  <c r="L113" i="58"/>
  <c r="K113" i="58"/>
  <c r="J113" i="58"/>
  <c r="I113" i="58"/>
  <c r="H113" i="58"/>
  <c r="G113" i="58"/>
  <c r="F113" i="58"/>
  <c r="E113" i="58"/>
  <c r="N112" i="58"/>
  <c r="J112" i="58"/>
  <c r="F112" i="58"/>
  <c r="Q111" i="58"/>
  <c r="Q108" i="58"/>
  <c r="Q107" i="58"/>
  <c r="P106" i="58"/>
  <c r="O106" i="58"/>
  <c r="N106" i="58"/>
  <c r="M106" i="58"/>
  <c r="L106" i="58"/>
  <c r="K106" i="58"/>
  <c r="J106" i="58"/>
  <c r="I106" i="58"/>
  <c r="H106" i="58"/>
  <c r="G106" i="58"/>
  <c r="F106" i="58"/>
  <c r="E106" i="58"/>
  <c r="Q106" i="58" s="1"/>
  <c r="Q105" i="58"/>
  <c r="Q104" i="58"/>
  <c r="P103" i="58"/>
  <c r="O103" i="58"/>
  <c r="N103" i="58"/>
  <c r="M103" i="58"/>
  <c r="L103" i="58"/>
  <c r="K103" i="58"/>
  <c r="J103" i="58"/>
  <c r="I103" i="58"/>
  <c r="H103" i="58"/>
  <c r="G103" i="58"/>
  <c r="F103" i="58"/>
  <c r="E103" i="58"/>
  <c r="Q102" i="58"/>
  <c r="Q101" i="58"/>
  <c r="P100" i="58"/>
  <c r="P99" i="58" s="1"/>
  <c r="O100" i="58"/>
  <c r="N100" i="58"/>
  <c r="M100" i="58"/>
  <c r="M99" i="58" s="1"/>
  <c r="L100" i="58"/>
  <c r="L99" i="58" s="1"/>
  <c r="K100" i="58"/>
  <c r="J100" i="58"/>
  <c r="I100" i="58"/>
  <c r="I99" i="58" s="1"/>
  <c r="H100" i="58"/>
  <c r="H99" i="58" s="1"/>
  <c r="G100" i="58"/>
  <c r="F100" i="58"/>
  <c r="E100" i="58"/>
  <c r="Q98" i="58"/>
  <c r="Q95" i="58"/>
  <c r="Q94" i="58"/>
  <c r="Q93" i="58"/>
  <c r="P92" i="58"/>
  <c r="O92" i="58"/>
  <c r="N92" i="58"/>
  <c r="M92" i="58"/>
  <c r="L92" i="58"/>
  <c r="K92" i="58"/>
  <c r="J92" i="58"/>
  <c r="I92" i="58"/>
  <c r="H92" i="58"/>
  <c r="G92" i="58"/>
  <c r="F92" i="58"/>
  <c r="E92" i="58"/>
  <c r="Q91" i="58"/>
  <c r="Q87" i="58"/>
  <c r="Q86" i="58"/>
  <c r="P85" i="58"/>
  <c r="O85" i="58"/>
  <c r="N85" i="58"/>
  <c r="M85" i="58"/>
  <c r="L85" i="58"/>
  <c r="K85" i="58"/>
  <c r="J85" i="58"/>
  <c r="I85" i="58"/>
  <c r="H85" i="58"/>
  <c r="G85" i="58"/>
  <c r="F85" i="58"/>
  <c r="E85" i="58"/>
  <c r="Q84" i="58"/>
  <c r="Q83" i="58"/>
  <c r="Q82" i="58"/>
  <c r="Q81" i="58"/>
  <c r="P80" i="58"/>
  <c r="O80" i="58"/>
  <c r="N80" i="58"/>
  <c r="M80" i="58"/>
  <c r="L80" i="58"/>
  <c r="K80" i="58"/>
  <c r="J80" i="58"/>
  <c r="I80" i="58"/>
  <c r="H80" i="58"/>
  <c r="G80" i="58"/>
  <c r="F80" i="58"/>
  <c r="E80" i="58"/>
  <c r="Q79" i="58"/>
  <c r="Q78" i="58"/>
  <c r="Q77" i="58"/>
  <c r="Q76" i="58"/>
  <c r="P75" i="58"/>
  <c r="O75" i="58"/>
  <c r="N75" i="58"/>
  <c r="M75" i="58"/>
  <c r="M74" i="58" s="1"/>
  <c r="L75" i="58"/>
  <c r="K75" i="58"/>
  <c r="J75" i="58"/>
  <c r="I75" i="58"/>
  <c r="I74" i="58" s="1"/>
  <c r="H75" i="58"/>
  <c r="G75" i="58"/>
  <c r="F75" i="58"/>
  <c r="E75" i="58"/>
  <c r="E74" i="58" s="1"/>
  <c r="N74" i="58"/>
  <c r="J74" i="58"/>
  <c r="F74" i="58"/>
  <c r="Q73" i="58"/>
  <c r="Q70" i="58"/>
  <c r="Q69" i="58"/>
  <c r="Q68" i="58"/>
  <c r="Q67" i="58"/>
  <c r="Q66" i="58"/>
  <c r="P65" i="58"/>
  <c r="O65" i="58"/>
  <c r="N65" i="58"/>
  <c r="M65" i="58"/>
  <c r="L65" i="58"/>
  <c r="K65" i="58"/>
  <c r="J65" i="58"/>
  <c r="I65" i="58"/>
  <c r="H65" i="58"/>
  <c r="G65" i="58"/>
  <c r="F65" i="58"/>
  <c r="F61" i="58" s="1"/>
  <c r="E65" i="58"/>
  <c r="Q64" i="58"/>
  <c r="Q58" i="58"/>
  <c r="Q57" i="58"/>
  <c r="P56" i="58"/>
  <c r="O56" i="58"/>
  <c r="N56" i="58"/>
  <c r="M56" i="58"/>
  <c r="L56" i="58"/>
  <c r="K56" i="58"/>
  <c r="J56" i="58"/>
  <c r="I56" i="58"/>
  <c r="H56" i="58"/>
  <c r="G56" i="58"/>
  <c r="F56" i="58"/>
  <c r="E56" i="58"/>
  <c r="Q55" i="58"/>
  <c r="Q54" i="58"/>
  <c r="P53" i="58"/>
  <c r="O53" i="58"/>
  <c r="N53" i="58"/>
  <c r="M53" i="58"/>
  <c r="L53" i="58"/>
  <c r="K53" i="58"/>
  <c r="J53" i="58"/>
  <c r="I53" i="58"/>
  <c r="H53" i="58"/>
  <c r="G53" i="58"/>
  <c r="F53" i="58"/>
  <c r="E53" i="58"/>
  <c r="Q53" i="58" s="1"/>
  <c r="Q52" i="58"/>
  <c r="Q51" i="58"/>
  <c r="Q50" i="58"/>
  <c r="Q46" i="58"/>
  <c r="Q45" i="58"/>
  <c r="P44" i="58"/>
  <c r="O44" i="58"/>
  <c r="N44" i="58"/>
  <c r="M44" i="58"/>
  <c r="L44" i="58"/>
  <c r="K44" i="58"/>
  <c r="J44" i="58"/>
  <c r="I44" i="58"/>
  <c r="H44" i="58"/>
  <c r="G44" i="58"/>
  <c r="F44" i="58"/>
  <c r="E44" i="58"/>
  <c r="Q43" i="58"/>
  <c r="Q42" i="58"/>
  <c r="P41" i="58"/>
  <c r="P24" i="58" s="1"/>
  <c r="P47" i="58" s="1"/>
  <c r="O41" i="58"/>
  <c r="N41" i="58"/>
  <c r="M41" i="58"/>
  <c r="L41" i="58"/>
  <c r="L24" i="58" s="1"/>
  <c r="L47" i="58" s="1"/>
  <c r="K41" i="58"/>
  <c r="J41" i="58"/>
  <c r="I41" i="58"/>
  <c r="H41" i="58"/>
  <c r="H24" i="58" s="1"/>
  <c r="H47" i="58" s="1"/>
  <c r="G41" i="58"/>
  <c r="F41" i="58"/>
  <c r="E41" i="58"/>
  <c r="Q40" i="58"/>
  <c r="Q39" i="58"/>
  <c r="Q38" i="58"/>
  <c r="Q35" i="58"/>
  <c r="Q34" i="58"/>
  <c r="P33" i="58"/>
  <c r="O33" i="58"/>
  <c r="N33" i="58"/>
  <c r="M33" i="58"/>
  <c r="L33" i="58"/>
  <c r="K33" i="58"/>
  <c r="J33" i="58"/>
  <c r="I33" i="58"/>
  <c r="H33" i="58"/>
  <c r="G33" i="58"/>
  <c r="F33" i="58"/>
  <c r="E33" i="58"/>
  <c r="Q33" i="58" s="1"/>
  <c r="Q32" i="58"/>
  <c r="Q31" i="58"/>
  <c r="P30" i="58"/>
  <c r="O30" i="58"/>
  <c r="O24" i="58" s="1"/>
  <c r="N30" i="58"/>
  <c r="M30" i="58"/>
  <c r="L30" i="58"/>
  <c r="K30" i="58"/>
  <c r="K24" i="58" s="1"/>
  <c r="J30" i="58"/>
  <c r="I30" i="58"/>
  <c r="H30" i="58"/>
  <c r="G30" i="58"/>
  <c r="F30" i="58"/>
  <c r="E30" i="58"/>
  <c r="Q29" i="58"/>
  <c r="Q28" i="58"/>
  <c r="Q27" i="58"/>
  <c r="N24" i="58"/>
  <c r="M24" i="58"/>
  <c r="M47" i="58" s="1"/>
  <c r="J24" i="58"/>
  <c r="I24" i="58"/>
  <c r="G24" i="58"/>
  <c r="F24" i="58"/>
  <c r="E24" i="58"/>
  <c r="Q23" i="58"/>
  <c r="Q22" i="58"/>
  <c r="P21" i="58"/>
  <c r="O21" i="58"/>
  <c r="N21" i="58"/>
  <c r="M21" i="58"/>
  <c r="L21" i="58"/>
  <c r="K21" i="58"/>
  <c r="J21" i="58"/>
  <c r="I21" i="58"/>
  <c r="H21" i="58"/>
  <c r="G21" i="58"/>
  <c r="F21" i="58"/>
  <c r="E21" i="58"/>
  <c r="Q21" i="58" s="1"/>
  <c r="Q20" i="58"/>
  <c r="Q19" i="58"/>
  <c r="P18" i="58"/>
  <c r="O18" i="58"/>
  <c r="N18" i="58"/>
  <c r="N47" i="58" s="1"/>
  <c r="M18" i="58"/>
  <c r="L18" i="58"/>
  <c r="K18" i="58"/>
  <c r="J18" i="58"/>
  <c r="I18" i="58"/>
  <c r="H18" i="58"/>
  <c r="G18" i="58"/>
  <c r="G47" i="58" s="1"/>
  <c r="F18" i="58"/>
  <c r="F47" i="58" s="1"/>
  <c r="E18" i="58"/>
  <c r="Q17" i="58"/>
  <c r="Q16" i="58"/>
  <c r="Q15" i="58"/>
  <c r="Q38" i="55"/>
  <c r="Q37" i="55"/>
  <c r="Q36" i="55"/>
  <c r="Q35" i="55"/>
  <c r="Q34" i="55"/>
  <c r="Q33" i="55"/>
  <c r="P32" i="55"/>
  <c r="P26" i="55"/>
  <c r="O32" i="55"/>
  <c r="N32" i="55"/>
  <c r="N26" i="55"/>
  <c r="M32" i="55"/>
  <c r="L32" i="55"/>
  <c r="K32" i="55"/>
  <c r="K26" i="55"/>
  <c r="J32" i="55"/>
  <c r="J26" i="55"/>
  <c r="I32" i="55"/>
  <c r="H32" i="55"/>
  <c r="G32" i="55"/>
  <c r="F32" i="55"/>
  <c r="E32" i="55"/>
  <c r="E26" i="55"/>
  <c r="Q31" i="55"/>
  <c r="Q30" i="55"/>
  <c r="Q29" i="55"/>
  <c r="Q28" i="55"/>
  <c r="Q27" i="55"/>
  <c r="O26" i="55"/>
  <c r="M26" i="55"/>
  <c r="L26" i="55"/>
  <c r="I26" i="55"/>
  <c r="H26" i="55"/>
  <c r="G26" i="55"/>
  <c r="Q23" i="55"/>
  <c r="Q22" i="55"/>
  <c r="Q21" i="55"/>
  <c r="Q20" i="55"/>
  <c r="Q19" i="55"/>
  <c r="Q18" i="55"/>
  <c r="Q17" i="55"/>
  <c r="Q16" i="55"/>
  <c r="Q15" i="55"/>
  <c r="Q14" i="55"/>
  <c r="P13" i="55"/>
  <c r="P40" i="55"/>
  <c r="O13" i="55"/>
  <c r="O40" i="55"/>
  <c r="N13" i="55"/>
  <c r="N40" i="55" s="1"/>
  <c r="M13" i="55"/>
  <c r="M40" i="55" s="1"/>
  <c r="L13" i="55"/>
  <c r="L40" i="55"/>
  <c r="K13" i="55"/>
  <c r="K40" i="55" s="1"/>
  <c r="J13" i="55"/>
  <c r="I13" i="55"/>
  <c r="I40" i="55"/>
  <c r="H13" i="55"/>
  <c r="H40" i="55"/>
  <c r="G13" i="55"/>
  <c r="G40" i="55"/>
  <c r="F13" i="55"/>
  <c r="E13" i="55"/>
  <c r="E40" i="55"/>
  <c r="Q38" i="56"/>
  <c r="Q37" i="56"/>
  <c r="Q36" i="56"/>
  <c r="Q35" i="56"/>
  <c r="Q34" i="56"/>
  <c r="Q33" i="56"/>
  <c r="P32" i="56"/>
  <c r="O32" i="56"/>
  <c r="N32" i="56"/>
  <c r="M32" i="56"/>
  <c r="M26" i="56"/>
  <c r="L32" i="56"/>
  <c r="K32" i="56"/>
  <c r="J32" i="56"/>
  <c r="J26" i="56"/>
  <c r="I32" i="56"/>
  <c r="I26" i="56"/>
  <c r="H32" i="56"/>
  <c r="G32" i="56"/>
  <c r="F32" i="56"/>
  <c r="E32" i="56"/>
  <c r="Q32" i="56"/>
  <c r="Q31" i="56"/>
  <c r="Q30" i="56"/>
  <c r="Q29" i="56"/>
  <c r="Q28" i="56"/>
  <c r="Q27" i="56"/>
  <c r="P26" i="56"/>
  <c r="O26" i="56"/>
  <c r="N26" i="56"/>
  <c r="L26" i="56"/>
  <c r="K26" i="56"/>
  <c r="H26" i="56"/>
  <c r="G26" i="56"/>
  <c r="F26" i="56"/>
  <c r="Q23" i="56"/>
  <c r="Q22" i="56"/>
  <c r="Q21" i="56"/>
  <c r="Q20" i="56"/>
  <c r="Q19" i="56"/>
  <c r="Q18" i="56"/>
  <c r="Q17" i="56"/>
  <c r="Q16" i="56"/>
  <c r="Q15" i="56"/>
  <c r="Q14" i="56"/>
  <c r="P13" i="56"/>
  <c r="P40" i="56"/>
  <c r="O13" i="56"/>
  <c r="N13" i="56"/>
  <c r="N40" i="56"/>
  <c r="M13" i="56"/>
  <c r="L13" i="56"/>
  <c r="L40" i="56"/>
  <c r="K13" i="56"/>
  <c r="J13" i="56"/>
  <c r="J40" i="56"/>
  <c r="I13" i="56"/>
  <c r="H13" i="56"/>
  <c r="H40" i="56"/>
  <c r="G13" i="56"/>
  <c r="F13" i="56"/>
  <c r="F40" i="56" s="1"/>
  <c r="E13" i="56"/>
  <c r="Q38" i="57"/>
  <c r="Q37" i="57"/>
  <c r="Q36" i="57"/>
  <c r="Q35" i="57"/>
  <c r="Q34" i="57"/>
  <c r="Q33" i="57"/>
  <c r="P32" i="57"/>
  <c r="P26" i="57"/>
  <c r="O32" i="57"/>
  <c r="O26" i="57"/>
  <c r="N32" i="57"/>
  <c r="N26" i="57"/>
  <c r="M32" i="57"/>
  <c r="L32" i="57"/>
  <c r="L26" i="57"/>
  <c r="K32" i="57"/>
  <c r="K26" i="57"/>
  <c r="J32" i="57"/>
  <c r="I32" i="57"/>
  <c r="H32" i="57"/>
  <c r="H26" i="57"/>
  <c r="G32" i="57"/>
  <c r="G26" i="57"/>
  <c r="F32" i="57"/>
  <c r="E32" i="57"/>
  <c r="E26" i="57"/>
  <c r="Q31" i="57"/>
  <c r="Q30" i="57"/>
  <c r="Q29" i="57"/>
  <c r="Q28" i="57"/>
  <c r="Q27" i="57"/>
  <c r="M26" i="57"/>
  <c r="J26" i="57"/>
  <c r="I26" i="57"/>
  <c r="F26" i="57"/>
  <c r="Q23" i="57"/>
  <c r="Q22" i="57"/>
  <c r="Q21" i="57"/>
  <c r="Q20" i="57"/>
  <c r="Q19" i="57"/>
  <c r="Q18" i="57"/>
  <c r="Q17" i="57"/>
  <c r="Q16" i="57"/>
  <c r="Q15" i="57"/>
  <c r="Q14" i="57"/>
  <c r="P13" i="57"/>
  <c r="P40" i="57"/>
  <c r="O13" i="57"/>
  <c r="O40" i="57"/>
  <c r="N13" i="57"/>
  <c r="M13" i="57"/>
  <c r="M40" i="57"/>
  <c r="L13" i="57"/>
  <c r="K13" i="57"/>
  <c r="J13" i="57"/>
  <c r="J40" i="57"/>
  <c r="I13" i="57"/>
  <c r="I40" i="57"/>
  <c r="H13" i="57"/>
  <c r="G13" i="57"/>
  <c r="G40" i="57"/>
  <c r="F13" i="57"/>
  <c r="F40" i="57"/>
  <c r="E13" i="57"/>
  <c r="E40" i="57" s="1"/>
  <c r="B7" i="55"/>
  <c r="B7" i="56"/>
  <c r="B7" i="57"/>
  <c r="B4" i="57"/>
  <c r="B3" i="57"/>
  <c r="B4" i="56"/>
  <c r="B3" i="56"/>
  <c r="B7" i="34"/>
  <c r="B4" i="55"/>
  <c r="B3" i="55"/>
  <c r="B4" i="34"/>
  <c r="B3" i="34"/>
  <c r="A43" i="30"/>
  <c r="A42" i="30"/>
  <c r="A41" i="30"/>
  <c r="Q13" i="55"/>
  <c r="Q13" i="56"/>
  <c r="Q13" i="57"/>
  <c r="L40" i="57"/>
  <c r="Q26" i="57"/>
  <c r="H40" i="57"/>
  <c r="G40" i="56"/>
  <c r="K40" i="56"/>
  <c r="O40" i="56"/>
  <c r="E26" i="56"/>
  <c r="Q26" i="56"/>
  <c r="E40" i="56"/>
  <c r="Q32" i="57"/>
  <c r="I40" i="56"/>
  <c r="M40" i="56"/>
  <c r="Q40" i="56" s="1"/>
  <c r="F26" i="55"/>
  <c r="Q26" i="55"/>
  <c r="F40" i="55"/>
  <c r="K40" i="57"/>
  <c r="N40" i="57"/>
  <c r="J40" i="55"/>
  <c r="Q40" i="55"/>
  <c r="Q32" i="55"/>
  <c r="Q40" i="57"/>
  <c r="D21" i="34" l="1"/>
  <c r="D42" i="34" s="1"/>
  <c r="D22" i="34"/>
  <c r="H22" i="34"/>
  <c r="H21" i="34" s="1"/>
  <c r="H42" i="34" s="1"/>
  <c r="L22" i="34"/>
  <c r="L21" i="34" s="1"/>
  <c r="L42" i="34" s="1"/>
  <c r="E21" i="34"/>
  <c r="G22" i="34"/>
  <c r="G21" i="34" s="1"/>
  <c r="G42" i="34" s="1"/>
  <c r="K22" i="34"/>
  <c r="K21" i="34" s="1"/>
  <c r="K42" i="34" s="1"/>
  <c r="F22" i="34"/>
  <c r="F21" i="34" s="1"/>
  <c r="J22" i="34"/>
  <c r="J21" i="34" s="1"/>
  <c r="I21" i="34"/>
  <c r="E42" i="34"/>
  <c r="F42" i="34"/>
  <c r="J42" i="34"/>
  <c r="I42" i="34"/>
  <c r="Q47" i="60"/>
  <c r="G60" i="60"/>
  <c r="G129" i="60" s="1"/>
  <c r="O60" i="60"/>
  <c r="O129" i="60" s="1"/>
  <c r="G88" i="60"/>
  <c r="K88" i="60"/>
  <c r="K60" i="60" s="1"/>
  <c r="K129" i="60" s="1"/>
  <c r="O88" i="60"/>
  <c r="M88" i="60"/>
  <c r="F129" i="60"/>
  <c r="J129" i="60"/>
  <c r="N129" i="60"/>
  <c r="E61" i="60"/>
  <c r="I61" i="60"/>
  <c r="I60" i="60" s="1"/>
  <c r="I129" i="60" s="1"/>
  <c r="M61" i="60"/>
  <c r="M60" i="60" s="1"/>
  <c r="M129" i="60" s="1"/>
  <c r="H60" i="60"/>
  <c r="H129" i="60" s="1"/>
  <c r="L60" i="60"/>
  <c r="L129" i="60" s="1"/>
  <c r="P60" i="60"/>
  <c r="P129" i="60" s="1"/>
  <c r="Q99" i="60"/>
  <c r="Q65" i="60"/>
  <c r="E88" i="60"/>
  <c r="Q24" i="60"/>
  <c r="Q75" i="60"/>
  <c r="Q113" i="60"/>
  <c r="G88" i="59"/>
  <c r="O88" i="59"/>
  <c r="M88" i="59"/>
  <c r="I129" i="59"/>
  <c r="G60" i="59"/>
  <c r="G129" i="59" s="1"/>
  <c r="K60" i="59"/>
  <c r="K129" i="59" s="1"/>
  <c r="O60" i="59"/>
  <c r="O129" i="59" s="1"/>
  <c r="Q47" i="59"/>
  <c r="K88" i="59"/>
  <c r="F129" i="59"/>
  <c r="J129" i="59"/>
  <c r="N129" i="59"/>
  <c r="E61" i="59"/>
  <c r="I61" i="59"/>
  <c r="I60" i="59" s="1"/>
  <c r="M61" i="59"/>
  <c r="M60" i="59" s="1"/>
  <c r="M129" i="59" s="1"/>
  <c r="H60" i="59"/>
  <c r="H129" i="59" s="1"/>
  <c r="L60" i="59"/>
  <c r="L129" i="59" s="1"/>
  <c r="P60" i="59"/>
  <c r="P129" i="59" s="1"/>
  <c r="E88" i="59"/>
  <c r="Q88" i="59" s="1"/>
  <c r="Q65" i="59"/>
  <c r="Q75" i="59"/>
  <c r="Q99" i="59"/>
  <c r="Q24" i="59"/>
  <c r="Q113" i="59"/>
  <c r="Q125" i="58"/>
  <c r="Q119" i="58"/>
  <c r="E112" i="58"/>
  <c r="I112" i="58"/>
  <c r="M112" i="58"/>
  <c r="M88" i="58" s="1"/>
  <c r="G112" i="58"/>
  <c r="G88" i="58" s="1"/>
  <c r="G60" i="58" s="1"/>
  <c r="G129" i="58" s="1"/>
  <c r="O112" i="58"/>
  <c r="H112" i="58"/>
  <c r="L112" i="58"/>
  <c r="L88" i="58" s="1"/>
  <c r="P112" i="58"/>
  <c r="P88" i="58" s="1"/>
  <c r="Q103" i="58"/>
  <c r="Q100" i="58"/>
  <c r="E99" i="58"/>
  <c r="F99" i="58"/>
  <c r="F88" i="58" s="1"/>
  <c r="F60" i="58" s="1"/>
  <c r="F129" i="58" s="1"/>
  <c r="J99" i="58"/>
  <c r="N99" i="58"/>
  <c r="J88" i="58"/>
  <c r="N88" i="58"/>
  <c r="G99" i="58"/>
  <c r="K99" i="58"/>
  <c r="O99" i="58"/>
  <c r="O88" i="58" s="1"/>
  <c r="O60" i="58" s="1"/>
  <c r="O129" i="58" s="1"/>
  <c r="I88" i="58"/>
  <c r="Q92" i="58"/>
  <c r="H88" i="58"/>
  <c r="Q85" i="58"/>
  <c r="Q80" i="58"/>
  <c r="G74" i="58"/>
  <c r="G61" i="58" s="1"/>
  <c r="K74" i="58"/>
  <c r="K61" i="58" s="1"/>
  <c r="O74" i="58"/>
  <c r="O61" i="58" s="1"/>
  <c r="H74" i="58"/>
  <c r="L74" i="58"/>
  <c r="P74" i="58"/>
  <c r="P61" i="58" s="1"/>
  <c r="J61" i="58"/>
  <c r="N61" i="58"/>
  <c r="L61" i="58"/>
  <c r="Q56" i="58"/>
  <c r="Q44" i="58"/>
  <c r="J47" i="58"/>
  <c r="Q41" i="58"/>
  <c r="K47" i="58"/>
  <c r="O47" i="58"/>
  <c r="Q30" i="58"/>
  <c r="I47" i="58"/>
  <c r="Q18" i="58"/>
  <c r="E47" i="58"/>
  <c r="K88" i="58"/>
  <c r="E61" i="58"/>
  <c r="I61" i="58"/>
  <c r="M61" i="58"/>
  <c r="E88" i="58"/>
  <c r="Q24" i="58"/>
  <c r="Q65" i="58"/>
  <c r="Q75" i="58"/>
  <c r="Q99" i="58"/>
  <c r="Q113" i="58"/>
  <c r="I138" i="60" l="1"/>
  <c r="I137" i="60"/>
  <c r="M138" i="60"/>
  <c r="M137" i="60"/>
  <c r="K137" i="60"/>
  <c r="K138" i="60"/>
  <c r="J137" i="60"/>
  <c r="J138" i="60"/>
  <c r="G137" i="60"/>
  <c r="G138" i="60"/>
  <c r="P138" i="60"/>
  <c r="P137" i="60"/>
  <c r="F137" i="60"/>
  <c r="F138" i="60"/>
  <c r="Q88" i="60"/>
  <c r="L138" i="60"/>
  <c r="L137" i="60"/>
  <c r="Q61" i="60"/>
  <c r="E60" i="60"/>
  <c r="O138" i="60"/>
  <c r="O137" i="60"/>
  <c r="H138" i="60"/>
  <c r="H137" i="60"/>
  <c r="N137" i="60"/>
  <c r="N138" i="60"/>
  <c r="M138" i="59"/>
  <c r="M137" i="59"/>
  <c r="I138" i="59"/>
  <c r="I137" i="59"/>
  <c r="P138" i="59"/>
  <c r="P137" i="59"/>
  <c r="F137" i="59"/>
  <c r="F138" i="59"/>
  <c r="L137" i="59"/>
  <c r="L138" i="59"/>
  <c r="Q61" i="59"/>
  <c r="E60" i="59"/>
  <c r="G138" i="59"/>
  <c r="G137" i="59"/>
  <c r="J137" i="59"/>
  <c r="J138" i="59"/>
  <c r="O137" i="59"/>
  <c r="O138" i="59"/>
  <c r="K138" i="59"/>
  <c r="K137" i="59"/>
  <c r="H138" i="59"/>
  <c r="H137" i="59"/>
  <c r="N137" i="59"/>
  <c r="N138" i="59"/>
  <c r="P60" i="58"/>
  <c r="P129" i="58" s="1"/>
  <c r="Q112" i="58"/>
  <c r="M60" i="58"/>
  <c r="M129" i="58" s="1"/>
  <c r="I60" i="58"/>
  <c r="I129" i="58" s="1"/>
  <c r="I138" i="58" s="1"/>
  <c r="N60" i="58"/>
  <c r="N129" i="58" s="1"/>
  <c r="N137" i="58" s="1"/>
  <c r="J60" i="58"/>
  <c r="J129" i="58" s="1"/>
  <c r="J137" i="58" s="1"/>
  <c r="L60" i="58"/>
  <c r="L129" i="58" s="1"/>
  <c r="Q88" i="58"/>
  <c r="K60" i="58"/>
  <c r="K129" i="58" s="1"/>
  <c r="K138" i="58" s="1"/>
  <c r="Q74" i="58"/>
  <c r="H61" i="58"/>
  <c r="H60" i="58" s="1"/>
  <c r="H129" i="58" s="1"/>
  <c r="H138" i="58" s="1"/>
  <c r="Q47" i="58"/>
  <c r="M138" i="58"/>
  <c r="M137" i="58"/>
  <c r="O137" i="58"/>
  <c r="O138" i="58"/>
  <c r="G138" i="58"/>
  <c r="G137" i="58"/>
  <c r="P138" i="58"/>
  <c r="P137" i="58"/>
  <c r="F137" i="58"/>
  <c r="F138" i="58"/>
  <c r="L137" i="58"/>
  <c r="L138" i="58"/>
  <c r="Q61" i="58"/>
  <c r="E60" i="58"/>
  <c r="H137" i="58"/>
  <c r="Q60" i="60" l="1"/>
  <c r="E129" i="60"/>
  <c r="Q60" i="59"/>
  <c r="E129" i="59"/>
  <c r="I137" i="58"/>
  <c r="N138" i="58"/>
  <c r="J138" i="58"/>
  <c r="K137" i="58"/>
  <c r="Q60" i="58"/>
  <c r="E129" i="58"/>
  <c r="E138" i="60" l="1"/>
  <c r="Q138" i="60" s="1"/>
  <c r="E137" i="60"/>
  <c r="Q137" i="60" s="1"/>
  <c r="Q129" i="60"/>
  <c r="E138" i="59"/>
  <c r="Q138" i="59" s="1"/>
  <c r="E137" i="59"/>
  <c r="Q137" i="59" s="1"/>
  <c r="Q129" i="59"/>
  <c r="E138" i="58"/>
  <c r="Q138" i="58" s="1"/>
  <c r="E137" i="58"/>
  <c r="Q137" i="58" s="1"/>
  <c r="Q129" i="58"/>
</calcChain>
</file>

<file path=xl/sharedStrings.xml><?xml version="1.0" encoding="utf-8"?>
<sst xmlns="http://schemas.openxmlformats.org/spreadsheetml/2006/main" count="1455" uniqueCount="286">
  <si>
    <t xml:space="preserve">Дистрибуција електричне енергије </t>
  </si>
  <si>
    <t xml:space="preserve">Управљање дистрибутивним системом за електричну енергију </t>
  </si>
  <si>
    <t>Трговина на мало електричном енергијом за потребе тарифних купаца</t>
  </si>
  <si>
    <t>АГЕНЦИЈА ЗА ЕНЕРГЕТИКУ РЕПУБЛИКЕ СРБИЈЕ</t>
  </si>
  <si>
    <t>Прикупљање података - електрична енергија - енергетски подаци</t>
  </si>
  <si>
    <t>Назив енергетског субјекта:</t>
  </si>
  <si>
    <t>Седиште и адреса:</t>
  </si>
  <si>
    <t>Година - регулаторни период (т):</t>
  </si>
  <si>
    <t>Особа за контакт:</t>
  </si>
  <si>
    <t>Подаци за контакт:</t>
  </si>
  <si>
    <t>* Телефон:</t>
  </si>
  <si>
    <t>* Телефакс:</t>
  </si>
  <si>
    <t>* Електронска пошта:</t>
  </si>
  <si>
    <t>Датум обраде:</t>
  </si>
  <si>
    <t xml:space="preserve">Напомена: </t>
  </si>
  <si>
    <t>Тражени подаци се уносе у ћелије обојене жутом бојом</t>
  </si>
  <si>
    <t>ПРЕГЛЕД ТАБЕЛА ЗА ДОСТАВЉАЊЕ ИНФОРМАЦИЈА - ЕЛЕКТРИЧНА ЕНЕРГИЈА</t>
  </si>
  <si>
    <t>Редни број</t>
  </si>
  <si>
    <t>Назив табеле</t>
  </si>
  <si>
    <t>Форма у којој се доставља</t>
  </si>
  <si>
    <t>ЕТ-6-1.1</t>
  </si>
  <si>
    <t>НАБАВКА ЕЛЕКТРИЧНЕ ЕНЕРГИЈЕ - БИЛАНС У рег ГОДИНИ</t>
  </si>
  <si>
    <t>Електронски</t>
  </si>
  <si>
    <t>ЕТ-6-1.2</t>
  </si>
  <si>
    <t>НАБАВКА ЕЛЕКТРИЧНЕ ЕНЕРГИЈЕ - РЕАЛИЗАЦИЈА/ПЛАН У рег-1 ГОДИНИ</t>
  </si>
  <si>
    <t>ЕТ-6-1.3</t>
  </si>
  <si>
    <t>НАБАВКА ЕЛЕКТРИЧНЕ ЕНЕРГИЈЕ - РЕАЛИЗАЦИЈА У рег-2 ГОДИНИ</t>
  </si>
  <si>
    <t>ЕТ-6-2.1</t>
  </si>
  <si>
    <t>ПРОДАЈА ЕЛЕКТРИЧНЕ ЕНЕРГИЈЕ - БИЛАНС У рег ГОДИНИ</t>
  </si>
  <si>
    <t>ЕТ-6-2.2</t>
  </si>
  <si>
    <t>ПРОДАЈА ЕЛЕКТРИЧНЕ ЕНЕРГИЈЕ - РЕАЛИЗАЦИЈА/ПЛАН У рег-1 ГОДИНИ</t>
  </si>
  <si>
    <t>ЕТ-6-2.3</t>
  </si>
  <si>
    <t>ПРОДАЈА ЕЛЕКТРИЧНЕ ЕНЕРГИЈЕ - РЕАЛИЗАЦИЈА У рег-2 ГОДИНИ</t>
  </si>
  <si>
    <t>ЕТ-6-3</t>
  </si>
  <si>
    <t>БРОЈ, УГОВОРЕНА СНАГА И ПОТРОШЊЕ ПО КАТЕГОРИЈАМА КУПАЦА</t>
  </si>
  <si>
    <t>Агенција за енергетику Републике Србије</t>
  </si>
  <si>
    <t>Снабдевач/Произвођач</t>
  </si>
  <si>
    <t>Једин. мере</t>
  </si>
  <si>
    <t>Количине по месецима и укупно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</si>
  <si>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</si>
  <si>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</si>
  <si>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</si>
  <si>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</si>
  <si>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</si>
  <si>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</si>
  <si>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</si>
  <si>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</si>
  <si>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</si>
  <si>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</si>
  <si>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</si>
  <si>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</si>
  <si>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 - XII</t>
  </si>
  <si>
    <t>ОД СНАБДЕВАЧА</t>
  </si>
  <si>
    <t>1</t>
  </si>
  <si>
    <t>Од снабдевача укупно</t>
  </si>
  <si>
    <t>MWh</t>
  </si>
  <si>
    <t>ЕПС-велетрговина</t>
  </si>
  <si>
    <t>1.3</t>
  </si>
  <si>
    <t>1.4</t>
  </si>
  <si>
    <t>1.5</t>
  </si>
  <si>
    <t>1.6</t>
  </si>
  <si>
    <t>1.7</t>
  </si>
  <si>
    <t>1.8</t>
  </si>
  <si>
    <t>1.9</t>
  </si>
  <si>
    <t>1.10</t>
  </si>
  <si>
    <t>ОД ПОВЛАШЋЕНИХ ПРОИЗВОЂАЧА</t>
  </si>
  <si>
    <t>2</t>
  </si>
  <si>
    <t>Од повлашћених произвођача укупно</t>
  </si>
  <si>
    <t>2.1</t>
  </si>
  <si>
    <t>Мале хидроелектране</t>
  </si>
  <si>
    <t>2.2</t>
  </si>
  <si>
    <t>Електране на биомасу</t>
  </si>
  <si>
    <t>2.3</t>
  </si>
  <si>
    <t>Електране на биогас</t>
  </si>
  <si>
    <t>2.4</t>
  </si>
  <si>
    <t>Ел. на депонијски гас и гас из отпадних вода</t>
  </si>
  <si>
    <t>2.5</t>
  </si>
  <si>
    <t>Електране на ветар</t>
  </si>
  <si>
    <t>2.6</t>
  </si>
  <si>
    <t>Електране на сунчану енергију</t>
  </si>
  <si>
    <t>2.6.1</t>
  </si>
  <si>
    <t xml:space="preserve">    Електране на сунчану енергију на тлу</t>
  </si>
  <si>
    <t>2.6.2</t>
  </si>
  <si>
    <t xml:space="preserve">    Електране на сунчану енергију на објектима</t>
  </si>
  <si>
    <t>2.7</t>
  </si>
  <si>
    <t>Електране на геотермалну енергију</t>
  </si>
  <si>
    <t>2.8</t>
  </si>
  <si>
    <t>Ел. са комбин. произ. на фосилна горива</t>
  </si>
  <si>
    <t>2.9</t>
  </si>
  <si>
    <t>Електране на отпад</t>
  </si>
  <si>
    <t>2.10</t>
  </si>
  <si>
    <t>Остале</t>
  </si>
  <si>
    <t>3</t>
  </si>
  <si>
    <t>УКУПНО</t>
  </si>
  <si>
    <t xml:space="preserve">   У табели су приказане реализоване вредности закључно са месецом:</t>
  </si>
  <si>
    <t xml:space="preserve"> Остали месеци су из последњег плана</t>
  </si>
  <si>
    <t>Елементи</t>
  </si>
  <si>
    <t>КУПЦИ СА МЕРЕЊЕМ СНАГЕ</t>
  </si>
  <si>
    <t>НИСКИ НАПОН  (0,4 kV I степен)</t>
  </si>
  <si>
    <t>1.1</t>
  </si>
  <si>
    <t>Број мерних места</t>
  </si>
  <si>
    <t>Измерена месечна максимална снага</t>
  </si>
  <si>
    <t>MW</t>
  </si>
  <si>
    <t>1.2.1</t>
  </si>
  <si>
    <t>Одобрена снага за обрачун приступа</t>
  </si>
  <si>
    <t>1.2.2</t>
  </si>
  <si>
    <t>Прекомерно преузета снага</t>
  </si>
  <si>
    <t xml:space="preserve">Активна енергија </t>
  </si>
  <si>
    <t>1.3.1</t>
  </si>
  <si>
    <t xml:space="preserve">  - Виша тарифа</t>
  </si>
  <si>
    <t>1.3.2</t>
  </si>
  <si>
    <t xml:space="preserve">  - Нижа тарифа</t>
  </si>
  <si>
    <t xml:space="preserve">Укупна реактивна енергија </t>
  </si>
  <si>
    <t>Mvarh</t>
  </si>
  <si>
    <t>1.4.1</t>
  </si>
  <si>
    <r>
      <t>Реактивна енергија (cos</t>
    </r>
    <r>
      <rPr>
        <sz val="10"/>
        <color indexed="18"/>
        <rFont val="Symbol"/>
        <family val="1"/>
        <charset val="2"/>
      </rPr>
      <t>j</t>
    </r>
    <r>
      <rPr>
        <sz val="10"/>
        <color indexed="18"/>
        <rFont val="Arial Narrow"/>
        <family val="2"/>
      </rPr>
      <t>≥0,95)</t>
    </r>
  </si>
  <si>
    <t>1.4.2</t>
  </si>
  <si>
    <r>
      <t>Прекомерна реактивна енергија (cos</t>
    </r>
    <r>
      <rPr>
        <sz val="10"/>
        <color indexed="18"/>
        <rFont val="Symbol"/>
        <family val="1"/>
        <charset val="2"/>
      </rPr>
      <t>j</t>
    </r>
    <r>
      <rPr>
        <sz val="10"/>
        <color indexed="18"/>
        <rFont val="Arial Narrow"/>
        <family val="2"/>
      </rPr>
      <t>&lt;0,95)</t>
    </r>
  </si>
  <si>
    <t>КУПЦИ БЕЗ МЕРЕЊА СНАГЕ</t>
  </si>
  <si>
    <t xml:space="preserve">ШИРОКА ПОТРОШЊА </t>
  </si>
  <si>
    <t>ШП -Комерцијала и остали (0,4 kV II степен)</t>
  </si>
  <si>
    <t xml:space="preserve"> Једнотарифни</t>
  </si>
  <si>
    <t>2.1.1</t>
  </si>
  <si>
    <t>2.1.2</t>
  </si>
  <si>
    <t>Обрачунска снага</t>
  </si>
  <si>
    <t>2.1.3</t>
  </si>
  <si>
    <t xml:space="preserve">     -     Зелена</t>
  </si>
  <si>
    <t xml:space="preserve">     -     Зелена  - јавна и заједн. потрошња</t>
  </si>
  <si>
    <t xml:space="preserve">     -     Плава</t>
  </si>
  <si>
    <t xml:space="preserve">     -     Плава  - јавна и заједн. потрошња</t>
  </si>
  <si>
    <t xml:space="preserve">     -     Црвена</t>
  </si>
  <si>
    <t>Двотарифни</t>
  </si>
  <si>
    <t>2.1.4</t>
  </si>
  <si>
    <t>2.1.5</t>
  </si>
  <si>
    <t>2.1.6</t>
  </si>
  <si>
    <t>2.1.6.1</t>
  </si>
  <si>
    <t xml:space="preserve">    -     Зелена</t>
  </si>
  <si>
    <t>2.1.6.2</t>
  </si>
  <si>
    <t xml:space="preserve">         - Виша тарифа</t>
  </si>
  <si>
    <t xml:space="preserve">     - ВТ - јавна и заједничка потрошња</t>
  </si>
  <si>
    <t xml:space="preserve">         - Нижа тарифа</t>
  </si>
  <si>
    <t xml:space="preserve">      - НТ - јавна и заједничка потрошња</t>
  </si>
  <si>
    <t xml:space="preserve">                            - Виша тарифа</t>
  </si>
  <si>
    <t xml:space="preserve">                            - Нижа тарифа</t>
  </si>
  <si>
    <t>ШП - домаћинство</t>
  </si>
  <si>
    <t>2.2.1</t>
  </si>
  <si>
    <t>2.2.2</t>
  </si>
  <si>
    <t>2.2.3</t>
  </si>
  <si>
    <t xml:space="preserve">                     -     Зелена</t>
  </si>
  <si>
    <t xml:space="preserve">                     -     Плава</t>
  </si>
  <si>
    <t xml:space="preserve">                     -     Црвена</t>
  </si>
  <si>
    <t>2.2.4</t>
  </si>
  <si>
    <t>2.2.5</t>
  </si>
  <si>
    <t>2.2.6</t>
  </si>
  <si>
    <t>2.2.6.1</t>
  </si>
  <si>
    <t>2.2.6.2</t>
  </si>
  <si>
    <t>Управљана потрошња</t>
  </si>
  <si>
    <t>ДУТ</t>
  </si>
  <si>
    <t>ЈАВНО ОСВЕТЉЕЊЕ</t>
  </si>
  <si>
    <t>Јавна расвета</t>
  </si>
  <si>
    <t>Број мерних/обрачунских места</t>
  </si>
  <si>
    <t>Светлеће рекламе</t>
  </si>
  <si>
    <t>Број рекламних паноа</t>
  </si>
  <si>
    <t>4</t>
  </si>
  <si>
    <t>Број 
мерних места</t>
  </si>
  <si>
    <t>Одобрена снага (по решењу или према Уредби)
[kW]</t>
  </si>
  <si>
    <t>Годишња потрошња 
[МWh]</t>
  </si>
  <si>
    <t>А</t>
  </si>
  <si>
    <t>Купци са мерењем снаге</t>
  </si>
  <si>
    <t xml:space="preserve">Купци на ниском напону - 0,4 kV </t>
  </si>
  <si>
    <t>Б</t>
  </si>
  <si>
    <t>Купци без мерења снаге</t>
  </si>
  <si>
    <t>Домаћинства</t>
  </si>
  <si>
    <t>Једнотарифни</t>
  </si>
  <si>
    <t xml:space="preserve">  - Монофазни прикључак</t>
  </si>
  <si>
    <t xml:space="preserve">  - Трофазни прикључак</t>
  </si>
  <si>
    <t>Управљана потрошња са посебним мерењем (ДУТ)</t>
  </si>
  <si>
    <t>Комерцијала и остали</t>
  </si>
  <si>
    <t>Ц</t>
  </si>
  <si>
    <t>Јавно осветљење</t>
  </si>
  <si>
    <t>4.1</t>
  </si>
  <si>
    <t xml:space="preserve">  - Јавна расвета</t>
  </si>
  <si>
    <t>4.2</t>
  </si>
  <si>
    <t xml:space="preserve">  - Светлеће рекламе</t>
  </si>
  <si>
    <t>УКУПНО (А+Б+Ц)</t>
  </si>
  <si>
    <t>ВИСОКИ НАПОН - (110kV)</t>
  </si>
  <si>
    <t>1.2.3</t>
  </si>
  <si>
    <r>
      <t>Реактивна енергија (cos</t>
    </r>
    <r>
      <rPr>
        <sz val="10"/>
        <color indexed="18"/>
        <rFont val="Symbol"/>
        <family val="1"/>
        <charset val="2"/>
      </rPr>
      <t>j</t>
    </r>
    <r>
      <rPr>
        <sz val="10"/>
        <color indexed="18"/>
        <rFont val="Arial"/>
        <family val="2"/>
      </rPr>
      <t>≥</t>
    </r>
    <r>
      <rPr>
        <sz val="10"/>
        <color indexed="18"/>
        <rFont val="Arial Narrow"/>
        <family val="2"/>
      </rPr>
      <t>0,95)</t>
    </r>
  </si>
  <si>
    <t xml:space="preserve">СРЕДЊИ НАПОН (35 kV + 10(20) kV) </t>
  </si>
  <si>
    <t>Средњи напон  -  (35 kV)</t>
  </si>
  <si>
    <t>2.1.5.1</t>
  </si>
  <si>
    <t>2.1.5.2</t>
  </si>
  <si>
    <t>Средњи напон  -  (10/20 kV)</t>
  </si>
  <si>
    <t>2.2.5.1</t>
  </si>
  <si>
    <t>2.2.5.2</t>
  </si>
  <si>
    <t>УКУПНО ВН+СН</t>
  </si>
  <si>
    <t>4.2.1</t>
  </si>
  <si>
    <t>4.2.2</t>
  </si>
  <si>
    <t>4.2.3</t>
  </si>
  <si>
    <t>4.3</t>
  </si>
  <si>
    <t>4.3.1</t>
  </si>
  <si>
    <t>4.3.2</t>
  </si>
  <si>
    <t>4.4</t>
  </si>
  <si>
    <t>4.4.1</t>
  </si>
  <si>
    <t>Реактивна енергија (cosj≥0,95)</t>
  </si>
  <si>
    <t>4.4.2</t>
  </si>
  <si>
    <t>Прекомерна реактивна енергија (cosj&lt;0,95)</t>
  </si>
  <si>
    <t>5</t>
  </si>
  <si>
    <t>5.1</t>
  </si>
  <si>
    <t>5.1.1</t>
  </si>
  <si>
    <t>5.1.2</t>
  </si>
  <si>
    <t>5.1.3</t>
  </si>
  <si>
    <t>5.1.3.1</t>
  </si>
  <si>
    <t>5.1.3.2</t>
  </si>
  <si>
    <t>5.1.3.3</t>
  </si>
  <si>
    <t>5.1.3.4</t>
  </si>
  <si>
    <t>5.1.3.5</t>
  </si>
  <si>
    <t>5.2.1</t>
  </si>
  <si>
    <t>5.2.2</t>
  </si>
  <si>
    <t>5.2.3</t>
  </si>
  <si>
    <t>5.2.3.1</t>
  </si>
  <si>
    <t>5.2.3.1.1</t>
  </si>
  <si>
    <t>5.2.3.1.2</t>
  </si>
  <si>
    <t>5.2.3.2</t>
  </si>
  <si>
    <t>5.2.3.2.1</t>
  </si>
  <si>
    <t>5.2.3.2.2</t>
  </si>
  <si>
    <t>5.2.3.2.3</t>
  </si>
  <si>
    <t>5.2.3.2.4</t>
  </si>
  <si>
    <t>5.2.3.2.5</t>
  </si>
  <si>
    <t>5.2.3.2.6</t>
  </si>
  <si>
    <t>5.2.3.3</t>
  </si>
  <si>
    <t>5.2.3.3.1</t>
  </si>
  <si>
    <t>5.2.3.3.2</t>
  </si>
  <si>
    <t>5.2</t>
  </si>
  <si>
    <t>5.2.4</t>
  </si>
  <si>
    <t>5.2.5</t>
  </si>
  <si>
    <t>5.2.6</t>
  </si>
  <si>
    <t>5.2.6.1</t>
  </si>
  <si>
    <t>5.2.6.1.1</t>
  </si>
  <si>
    <t>5.2.6.1.2</t>
  </si>
  <si>
    <t>5.2.6.2</t>
  </si>
  <si>
    <t>5.2.6.2.1</t>
  </si>
  <si>
    <t>5.2.6.2.2</t>
  </si>
  <si>
    <t>5.2.6.3</t>
  </si>
  <si>
    <t>5.2.6.3.1</t>
  </si>
  <si>
    <t>5.2.6.3.2</t>
  </si>
  <si>
    <t>5.2.7</t>
  </si>
  <si>
    <t>5.2.8</t>
  </si>
  <si>
    <t>5.2.9</t>
  </si>
  <si>
    <t>5.2.9.1</t>
  </si>
  <si>
    <t>5.2.9.1.1</t>
  </si>
  <si>
    <t>5.2.9.1.2</t>
  </si>
  <si>
    <t>5.2.9.2</t>
  </si>
  <si>
    <t>5.2.9.2.1</t>
  </si>
  <si>
    <t>5.2.9.2.2</t>
  </si>
  <si>
    <t>5.2.9.3</t>
  </si>
  <si>
    <t>5.2.9.3.1</t>
  </si>
  <si>
    <t>5.2.9.3.2</t>
  </si>
  <si>
    <t>5.2.10</t>
  </si>
  <si>
    <t>5.2.11</t>
  </si>
  <si>
    <t>5.2.12</t>
  </si>
  <si>
    <t>5.2.12.1</t>
  </si>
  <si>
    <t>5.2.12.2</t>
  </si>
  <si>
    <t>5.2.12.3</t>
  </si>
  <si>
    <t>6</t>
  </si>
  <si>
    <t>НА НИСКОМ НАПОНУ БЕЗ ЈО</t>
  </si>
  <si>
    <t>7</t>
  </si>
  <si>
    <t>7.1</t>
  </si>
  <si>
    <t>7.1.1</t>
  </si>
  <si>
    <t>7.1.2</t>
  </si>
  <si>
    <t>7.2</t>
  </si>
  <si>
    <t>7.2.1</t>
  </si>
  <si>
    <t>7.2.2</t>
  </si>
  <si>
    <t>8</t>
  </si>
  <si>
    <t>УКУПНО НА НИСКОМ НАПОНУ СА ЈО</t>
  </si>
  <si>
    <t>9</t>
  </si>
  <si>
    <t>Купци</t>
  </si>
  <si>
    <t>Купци на високом напону - 110 kV</t>
  </si>
  <si>
    <t>Укупно на средњем напону</t>
  </si>
  <si>
    <t>Купци на средњем напону - 35 kV</t>
  </si>
  <si>
    <t>Купци на средњем напону - 20 kV</t>
  </si>
  <si>
    <t>Купци на средњем напону - 10 kV</t>
  </si>
  <si>
    <t>4.1.1</t>
  </si>
  <si>
    <t>4.1.2</t>
  </si>
  <si>
    <t>6.1</t>
  </si>
  <si>
    <t>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</si>
</sst>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15" x14ac:knownFonts="1">
    <font>
      <sz val="10"/>
      <name val="Arial"/>
    </font>
    <font>
      <sz val="8"/>
      <name val="Arial"/>
      <family val="2"/>
    </font>
    <font>
      <sz val="12"/>
      <name val="Helv"/>
    </font>
    <font>
      <sz val="10"/>
      <name val="Arial Narrow"/>
      <family val="2"/>
    </font>
    <font>
      <sz val="10"/>
      <color indexed="18"/>
      <name val="Arial Narrow"/>
      <family val="2"/>
    </font>
    <font>
      <sz val="10"/>
      <color indexed="18"/>
      <name val="Arial"/>
      <family val="2"/>
    </font>
    <font>
      <sz val="12"/>
      <name val="Times New Roman"/>
      <family val="1"/>
    </font>
    <font>
      <sz val="10"/>
      <color indexed="18"/>
      <name val="Arial Narrow"/>
      <family val="2"/>
      <charset val="204"/>
    </font>
    <font>
      <b/>
      <sz val="10"/>
      <color indexed="18"/>
      <name val="Arial Narrow"/>
      <family val="2"/>
      <charset val="204"/>
    </font>
    <font>
      <b/>
      <sz val="10"/>
      <color indexed="18"/>
      <name val="Arial"/>
      <family val="2"/>
      <charset val="204"/>
    </font>
    <font>
      <sz val="10"/>
      <color indexed="18"/>
      <name val="Symbol"/>
      <family val="1"/>
      <charset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6" fillId="0" borderId="0"/>
    <xf numFmtId="164" fontId="2" fillId="0" borderId="0"/>
  </cellStyleXfs>
  <cellXfs count="253">
    <xf numFmtId="0" fontId="0" fillId="0" borderId="0" xfId="0"/>
    <xf numFmtId="49" fontId="4" fillId="2" borderId="0" xfId="0" applyNumberFormat="1" applyFont="1" applyFill="1"/>
    <xf numFmtId="49" fontId="4" fillId="0" borderId="0" xfId="0" applyNumberFormat="1" applyFont="1"/>
    <xf numFmtId="49" fontId="4" fillId="3" borderId="0" xfId="0" applyNumberFormat="1" applyFont="1" applyFill="1"/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0" fontId="4" fillId="0" borderId="0" xfId="0" applyFont="1"/>
    <xf numFmtId="0" fontId="4" fillId="0" borderId="0" xfId="2" applyFont="1"/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2" applyFont="1" applyBorder="1"/>
    <xf numFmtId="0" fontId="4" fillId="0" borderId="4" xfId="2" applyFont="1" applyBorder="1"/>
    <xf numFmtId="49" fontId="4" fillId="0" borderId="5" xfId="0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/>
    </xf>
    <xf numFmtId="3" fontId="4" fillId="0" borderId="7" xfId="2" applyNumberFormat="1" applyFont="1" applyBorder="1" applyAlignment="1">
      <alignment horizontal="right" vertical="center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9" xfId="2" applyFont="1" applyBorder="1"/>
    <xf numFmtId="0" fontId="4" fillId="0" borderId="10" xfId="2" applyFont="1" applyBorder="1" applyAlignment="1">
      <alignment horizontal="center"/>
    </xf>
    <xf numFmtId="3" fontId="4" fillId="0" borderId="11" xfId="2" applyNumberFormat="1" applyFont="1" applyBorder="1" applyAlignment="1">
      <alignment horizontal="right" vertical="center"/>
    </xf>
    <xf numFmtId="0" fontId="4" fillId="0" borderId="9" xfId="2" applyFont="1" applyBorder="1" applyAlignment="1">
      <alignment horizontal="center"/>
    </xf>
    <xf numFmtId="0" fontId="4" fillId="0" borderId="12" xfId="2" applyFont="1" applyBorder="1"/>
    <xf numFmtId="0" fontId="4" fillId="0" borderId="1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3" fontId="4" fillId="0" borderId="4" xfId="2" applyNumberFormat="1" applyFont="1" applyBorder="1" applyAlignment="1">
      <alignment horizontal="right" vertical="center"/>
    </xf>
    <xf numFmtId="3" fontId="4" fillId="0" borderId="14" xfId="2" applyNumberFormat="1" applyFont="1" applyBorder="1" applyAlignment="1">
      <alignment horizontal="right" vertical="center"/>
    </xf>
    <xf numFmtId="0" fontId="4" fillId="0" borderId="15" xfId="2" applyFont="1" applyBorder="1"/>
    <xf numFmtId="3" fontId="4" fillId="0" borderId="6" xfId="2" applyNumberFormat="1" applyFont="1" applyBorder="1" applyAlignment="1">
      <alignment horizontal="right" vertical="center"/>
    </xf>
    <xf numFmtId="3" fontId="4" fillId="0" borderId="10" xfId="2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14" xfId="2" applyFont="1" applyBorder="1" applyAlignment="1">
      <alignment horizontal="center"/>
    </xf>
    <xf numFmtId="3" fontId="4" fillId="0" borderId="13" xfId="2" applyNumberFormat="1" applyFont="1" applyBorder="1"/>
    <xf numFmtId="3" fontId="4" fillId="0" borderId="16" xfId="2" applyNumberFormat="1" applyFont="1" applyBorder="1"/>
    <xf numFmtId="0" fontId="4" fillId="0" borderId="10" xfId="2" applyFont="1" applyBorder="1"/>
    <xf numFmtId="49" fontId="4" fillId="0" borderId="17" xfId="0" applyNumberFormat="1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/>
    </xf>
    <xf numFmtId="3" fontId="4" fillId="0" borderId="18" xfId="2" applyNumberFormat="1" applyFont="1" applyBorder="1" applyAlignment="1">
      <alignment horizontal="right" vertical="center"/>
    </xf>
    <xf numFmtId="3" fontId="4" fillId="0" borderId="19" xfId="2" applyNumberFormat="1" applyFont="1" applyBorder="1" applyAlignment="1">
      <alignment horizontal="right" vertical="center"/>
    </xf>
    <xf numFmtId="0" fontId="4" fillId="0" borderId="9" xfId="2" applyFont="1" applyBorder="1" applyAlignment="1">
      <alignment horizontal="left"/>
    </xf>
    <xf numFmtId="49" fontId="4" fillId="0" borderId="8" xfId="0" applyNumberFormat="1" applyFont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4" fillId="0" borderId="24" xfId="2" applyFont="1" applyBorder="1"/>
    <xf numFmtId="49" fontId="7" fillId="2" borderId="25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center" vertical="center"/>
    </xf>
    <xf numFmtId="49" fontId="7" fillId="2" borderId="27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29" xfId="2" applyFont="1" applyBorder="1"/>
    <xf numFmtId="0" fontId="4" fillId="0" borderId="30" xfId="2" applyFont="1" applyBorder="1"/>
    <xf numFmtId="0" fontId="7" fillId="2" borderId="29" xfId="0" applyFont="1" applyFill="1" applyBorder="1"/>
    <xf numFmtId="49" fontId="4" fillId="0" borderId="31" xfId="0" applyNumberFormat="1" applyFont="1" applyBorder="1" applyAlignment="1">
      <alignment horizontal="left"/>
    </xf>
    <xf numFmtId="1" fontId="7" fillId="2" borderId="32" xfId="0" applyNumberFormat="1" applyFont="1" applyFill="1" applyBorder="1" applyAlignment="1">
      <alignment horizontal="right" vertical="center" wrapText="1"/>
    </xf>
    <xf numFmtId="4" fontId="7" fillId="2" borderId="33" xfId="0" applyNumberFormat="1" applyFont="1" applyFill="1" applyBorder="1" applyAlignment="1">
      <alignment horizontal="right" vertical="center" wrapText="1"/>
    </xf>
    <xf numFmtId="4" fontId="7" fillId="2" borderId="34" xfId="0" applyNumberFormat="1" applyFont="1" applyFill="1" applyBorder="1" applyAlignment="1">
      <alignment horizontal="right" vertical="center" wrapText="1"/>
    </xf>
    <xf numFmtId="1" fontId="7" fillId="2" borderId="35" xfId="0" applyNumberFormat="1" applyFont="1" applyFill="1" applyBorder="1" applyAlignment="1">
      <alignment horizontal="right" vertical="center" wrapText="1"/>
    </xf>
    <xf numFmtId="4" fontId="7" fillId="2" borderId="36" xfId="0" applyNumberFormat="1" applyFont="1" applyFill="1" applyBorder="1" applyAlignment="1">
      <alignment horizontal="right" vertical="center" wrapText="1"/>
    </xf>
    <xf numFmtId="4" fontId="7" fillId="2" borderId="37" xfId="0" applyNumberFormat="1" applyFont="1" applyFill="1" applyBorder="1" applyAlignment="1">
      <alignment horizontal="right" vertical="center" wrapText="1"/>
    </xf>
    <xf numFmtId="4" fontId="7" fillId="2" borderId="39" xfId="0" applyNumberFormat="1" applyFont="1" applyFill="1" applyBorder="1" applyAlignment="1">
      <alignment horizontal="right" vertical="center" wrapText="1"/>
    </xf>
    <xf numFmtId="4" fontId="7" fillId="2" borderId="40" xfId="0" applyNumberFormat="1" applyFont="1" applyFill="1" applyBorder="1" applyAlignment="1">
      <alignment horizontal="right" vertical="center" wrapText="1"/>
    </xf>
    <xf numFmtId="4" fontId="7" fillId="2" borderId="42" xfId="0" applyNumberFormat="1" applyFont="1" applyFill="1" applyBorder="1" applyAlignment="1">
      <alignment horizontal="right" vertical="center" wrapText="1"/>
    </xf>
    <xf numFmtId="4" fontId="7" fillId="2" borderId="43" xfId="0" applyNumberFormat="1" applyFont="1" applyFill="1" applyBorder="1" applyAlignment="1">
      <alignment horizontal="right" vertical="center" wrapText="1"/>
    </xf>
    <xf numFmtId="4" fontId="7" fillId="2" borderId="44" xfId="0" applyNumberFormat="1" applyFont="1" applyFill="1" applyBorder="1" applyAlignment="1">
      <alignment horizontal="right" vertical="center" wrapText="1"/>
    </xf>
    <xf numFmtId="4" fontId="7" fillId="2" borderId="45" xfId="0" applyNumberFormat="1" applyFont="1" applyFill="1" applyBorder="1" applyAlignment="1">
      <alignment horizontal="right" vertical="center" wrapText="1"/>
    </xf>
    <xf numFmtId="4" fontId="7" fillId="2" borderId="46" xfId="0" applyNumberFormat="1" applyFont="1" applyFill="1" applyBorder="1" applyAlignment="1">
      <alignment horizontal="right" vertical="center" wrapText="1"/>
    </xf>
    <xf numFmtId="4" fontId="7" fillId="2" borderId="47" xfId="0" applyNumberFormat="1" applyFont="1" applyFill="1" applyBorder="1" applyAlignment="1">
      <alignment horizontal="right" vertical="center" wrapText="1"/>
    </xf>
    <xf numFmtId="49" fontId="4" fillId="3" borderId="0" xfId="0" applyNumberFormat="1" applyFont="1" applyFill="1" applyProtection="1">
      <protection locked="0"/>
    </xf>
    <xf numFmtId="4" fontId="7" fillId="2" borderId="49" xfId="0" applyNumberFormat="1" applyFont="1" applyFill="1" applyBorder="1" applyAlignment="1">
      <alignment horizontal="right" vertical="center" wrapText="1"/>
    </xf>
    <xf numFmtId="4" fontId="7" fillId="2" borderId="50" xfId="0" applyNumberFormat="1" applyFont="1" applyFill="1" applyBorder="1" applyAlignment="1">
      <alignment horizontal="right" vertical="center" wrapText="1"/>
    </xf>
    <xf numFmtId="4" fontId="7" fillId="2" borderId="51" xfId="0" applyNumberFormat="1" applyFont="1" applyFill="1" applyBorder="1" applyAlignment="1">
      <alignment horizontal="right" vertical="center" wrapText="1"/>
    </xf>
    <xf numFmtId="4" fontId="7" fillId="2" borderId="53" xfId="0" applyNumberFormat="1" applyFont="1" applyFill="1" applyBorder="1" applyAlignment="1">
      <alignment horizontal="right" vertical="center" wrapText="1"/>
    </xf>
    <xf numFmtId="4" fontId="7" fillId="2" borderId="54" xfId="0" applyNumberFormat="1" applyFont="1" applyFill="1" applyBorder="1" applyAlignment="1">
      <alignment horizontal="right" vertical="center" wrapText="1"/>
    </xf>
    <xf numFmtId="4" fontId="7" fillId="2" borderId="55" xfId="0" applyNumberFormat="1" applyFont="1" applyFill="1" applyBorder="1" applyAlignment="1">
      <alignment horizontal="right" vertical="center" wrapText="1"/>
    </xf>
    <xf numFmtId="49" fontId="4" fillId="0" borderId="26" xfId="0" applyNumberFormat="1" applyFont="1" applyBorder="1" applyAlignment="1">
      <alignment horizontal="center" vertical="center"/>
    </xf>
    <xf numFmtId="0" fontId="4" fillId="0" borderId="21" xfId="2" applyFont="1" applyBorder="1" applyAlignment="1">
      <alignment horizontal="center"/>
    </xf>
    <xf numFmtId="49" fontId="4" fillId="0" borderId="17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4" fontId="4" fillId="3" borderId="10" xfId="2" applyNumberFormat="1" applyFont="1" applyFill="1" applyBorder="1" applyAlignment="1">
      <alignment horizontal="right" vertical="center"/>
    </xf>
    <xf numFmtId="3" fontId="4" fillId="3" borderId="10" xfId="2" applyNumberFormat="1" applyFont="1" applyFill="1" applyBorder="1" applyAlignment="1">
      <alignment horizontal="right" vertical="center"/>
    </xf>
    <xf numFmtId="3" fontId="4" fillId="3" borderId="18" xfId="2" applyNumberFormat="1" applyFont="1" applyFill="1" applyBorder="1" applyAlignment="1">
      <alignment horizontal="right" vertical="center"/>
    </xf>
    <xf numFmtId="1" fontId="7" fillId="3" borderId="35" xfId="0" applyNumberFormat="1" applyFont="1" applyFill="1" applyBorder="1" applyAlignment="1">
      <alignment horizontal="right" vertical="center" wrapText="1"/>
    </xf>
    <xf numFmtId="4" fontId="7" fillId="3" borderId="36" xfId="0" applyNumberFormat="1" applyFont="1" applyFill="1" applyBorder="1" applyAlignment="1">
      <alignment horizontal="right" vertical="center" wrapText="1"/>
    </xf>
    <xf numFmtId="4" fontId="7" fillId="3" borderId="37" xfId="0" applyNumberFormat="1" applyFont="1" applyFill="1" applyBorder="1" applyAlignment="1">
      <alignment horizontal="right" vertical="center" wrapText="1"/>
    </xf>
    <xf numFmtId="4" fontId="7" fillId="3" borderId="45" xfId="0" applyNumberFormat="1" applyFont="1" applyFill="1" applyBorder="1" applyAlignment="1">
      <alignment horizontal="right" vertical="center" wrapText="1"/>
    </xf>
    <xf numFmtId="4" fontId="7" fillId="3" borderId="53" xfId="0" applyNumberFormat="1" applyFont="1" applyFill="1" applyBorder="1" applyAlignment="1">
      <alignment horizontal="right" vertical="center" wrapText="1"/>
    </xf>
    <xf numFmtId="4" fontId="7" fillId="3" borderId="54" xfId="0" applyNumberFormat="1" applyFont="1" applyFill="1" applyBorder="1" applyAlignment="1">
      <alignment horizontal="right" vertical="center" wrapText="1"/>
    </xf>
    <xf numFmtId="4" fontId="7" fillId="3" borderId="55" xfId="0" applyNumberFormat="1" applyFont="1" applyFill="1" applyBorder="1" applyAlignment="1">
      <alignment horizontal="right" vertical="center" wrapText="1"/>
    </xf>
    <xf numFmtId="4" fontId="7" fillId="3" borderId="58" xfId="0" applyNumberFormat="1" applyFont="1" applyFill="1" applyBorder="1" applyAlignment="1">
      <alignment horizontal="right" vertical="center" wrapText="1"/>
    </xf>
    <xf numFmtId="4" fontId="7" fillId="3" borderId="59" xfId="0" applyNumberFormat="1" applyFont="1" applyFill="1" applyBorder="1" applyAlignment="1">
      <alignment horizontal="right" vertical="center" wrapText="1"/>
    </xf>
    <xf numFmtId="4" fontId="7" fillId="3" borderId="60" xfId="0" applyNumberFormat="1" applyFont="1" applyFill="1" applyBorder="1" applyAlignment="1">
      <alignment horizontal="right" vertical="center" wrapText="1"/>
    </xf>
    <xf numFmtId="4" fontId="7" fillId="3" borderId="62" xfId="0" applyNumberFormat="1" applyFont="1" applyFill="1" applyBorder="1" applyAlignment="1">
      <alignment horizontal="right" vertical="center" wrapText="1"/>
    </xf>
    <xf numFmtId="4" fontId="7" fillId="3" borderId="63" xfId="0" applyNumberFormat="1" applyFont="1" applyFill="1" applyBorder="1" applyAlignment="1">
      <alignment horizontal="right" vertical="center" wrapText="1"/>
    </xf>
    <xf numFmtId="4" fontId="7" fillId="3" borderId="64" xfId="0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26" xfId="1" applyFont="1" applyBorder="1" applyAlignment="1">
      <alignment horizontal="center" vertical="center" wrapText="1"/>
    </xf>
    <xf numFmtId="0" fontId="13" fillId="0" borderId="65" xfId="1" applyFont="1" applyBorder="1" applyAlignment="1">
      <alignment horizontal="left" vertical="center" wrapText="1"/>
    </xf>
    <xf numFmtId="0" fontId="14" fillId="0" borderId="66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68" xfId="1" applyFont="1" applyBorder="1" applyAlignment="1">
      <alignment horizontal="center" vertical="center" wrapText="1"/>
    </xf>
    <xf numFmtId="0" fontId="3" fillId="0" borderId="69" xfId="1" applyFont="1" applyBorder="1" applyAlignment="1">
      <alignment horizontal="left" vertical="center" wrapText="1"/>
    </xf>
    <xf numFmtId="0" fontId="3" fillId="0" borderId="70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3" fillId="0" borderId="71" xfId="1" applyFont="1" applyBorder="1" applyAlignment="1">
      <alignment horizontal="center" vertical="center" wrapText="1"/>
    </xf>
    <xf numFmtId="0" fontId="3" fillId="0" borderId="72" xfId="1" applyFont="1" applyBorder="1" applyAlignment="1">
      <alignment horizontal="center" vertical="center" wrapText="1"/>
    </xf>
    <xf numFmtId="0" fontId="4" fillId="0" borderId="66" xfId="2" applyFont="1" applyBorder="1"/>
    <xf numFmtId="3" fontId="4" fillId="3" borderId="21" xfId="2" applyNumberFormat="1" applyFont="1" applyFill="1" applyBorder="1"/>
    <xf numFmtId="3" fontId="4" fillId="0" borderId="71" xfId="2" applyNumberFormat="1" applyFont="1" applyBorder="1"/>
    <xf numFmtId="0" fontId="4" fillId="2" borderId="15" xfId="0" applyFont="1" applyFill="1" applyBorder="1"/>
    <xf numFmtId="0" fontId="4" fillId="2" borderId="6" xfId="2" applyFont="1" applyFill="1" applyBorder="1" applyAlignment="1">
      <alignment horizontal="center"/>
    </xf>
    <xf numFmtId="4" fontId="4" fillId="3" borderId="6" xfId="2" applyNumberFormat="1" applyFont="1" applyFill="1" applyBorder="1" applyAlignment="1">
      <alignment horizontal="right" vertical="center"/>
    </xf>
    <xf numFmtId="4" fontId="4" fillId="2" borderId="7" xfId="2" applyNumberFormat="1" applyFont="1" applyFill="1" applyBorder="1" applyAlignment="1">
      <alignment horizontal="right" vertical="center"/>
    </xf>
    <xf numFmtId="0" fontId="4" fillId="2" borderId="9" xfId="2" applyFont="1" applyFill="1" applyBorder="1"/>
    <xf numFmtId="0" fontId="4" fillId="2" borderId="10" xfId="2" applyFont="1" applyFill="1" applyBorder="1" applyAlignment="1">
      <alignment horizontal="center"/>
    </xf>
    <xf numFmtId="4" fontId="4" fillId="2" borderId="11" xfId="2" applyNumberFormat="1" applyFont="1" applyFill="1" applyBorder="1" applyAlignment="1">
      <alignment horizontal="right" vertical="center"/>
    </xf>
    <xf numFmtId="0" fontId="4" fillId="0" borderId="24" xfId="2" applyFont="1" applyBorder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3" fontId="4" fillId="3" borderId="6" xfId="2" applyNumberFormat="1" applyFont="1" applyFill="1" applyBorder="1"/>
    <xf numFmtId="3" fontId="4" fillId="2" borderId="7" xfId="2" applyNumberFormat="1" applyFont="1" applyFill="1" applyBorder="1" applyAlignment="1">
      <alignment horizontal="right" vertical="center"/>
    </xf>
    <xf numFmtId="3" fontId="4" fillId="3" borderId="6" xfId="2" applyNumberFormat="1" applyFont="1" applyFill="1" applyBorder="1" applyAlignment="1">
      <alignment horizontal="right" vertical="center"/>
    </xf>
    <xf numFmtId="3" fontId="4" fillId="2" borderId="11" xfId="2" applyNumberFormat="1" applyFont="1" applyFill="1" applyBorder="1" applyAlignment="1">
      <alignment horizontal="right" vertical="center"/>
    </xf>
    <xf numFmtId="0" fontId="4" fillId="0" borderId="3" xfId="2" applyFont="1" applyBorder="1" applyAlignment="1">
      <alignment horizontal="center"/>
    </xf>
    <xf numFmtId="0" fontId="4" fillId="0" borderId="20" xfId="2" applyFont="1" applyBorder="1"/>
    <xf numFmtId="0" fontId="4" fillId="0" borderId="56" xfId="2" applyFont="1" applyBorder="1" applyAlignment="1">
      <alignment horizontal="center"/>
    </xf>
    <xf numFmtId="3" fontId="4" fillId="0" borderId="56" xfId="2" applyNumberFormat="1" applyFont="1" applyBorder="1" applyAlignment="1">
      <alignment horizontal="right" vertical="center"/>
    </xf>
    <xf numFmtId="3" fontId="4" fillId="0" borderId="73" xfId="2" applyNumberFormat="1" applyFont="1" applyBorder="1" applyAlignment="1">
      <alignment horizontal="right" vertical="center"/>
    </xf>
    <xf numFmtId="4" fontId="4" fillId="0" borderId="4" xfId="2" applyNumberFormat="1" applyFont="1" applyBorder="1" applyAlignment="1">
      <alignment horizontal="right" vertical="center"/>
    </xf>
    <xf numFmtId="4" fontId="4" fillId="0" borderId="14" xfId="2" applyNumberFormat="1" applyFont="1" applyBorder="1" applyAlignment="1">
      <alignment horizontal="right" vertical="center"/>
    </xf>
    <xf numFmtId="0" fontId="4" fillId="0" borderId="15" xfId="2" applyFont="1" applyBorder="1" applyAlignment="1">
      <alignment horizontal="left"/>
    </xf>
    <xf numFmtId="4" fontId="4" fillId="0" borderId="7" xfId="2" applyNumberFormat="1" applyFont="1" applyBorder="1" applyAlignment="1">
      <alignment horizontal="right" vertical="center"/>
    </xf>
    <xf numFmtId="4" fontId="4" fillId="0" borderId="11" xfId="2" applyNumberFormat="1" applyFont="1" applyBorder="1" applyAlignment="1">
      <alignment horizontal="right" vertical="center"/>
    </xf>
    <xf numFmtId="4" fontId="4" fillId="3" borderId="18" xfId="2" applyNumberFormat="1" applyFont="1" applyFill="1" applyBorder="1" applyAlignment="1">
      <alignment horizontal="right" vertical="center"/>
    </xf>
    <xf numFmtId="4" fontId="4" fillId="0" borderId="19" xfId="2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74" xfId="0" applyNumberFormat="1" applyFont="1" applyBorder="1" applyAlignment="1">
      <alignment horizontal="center" vertical="center"/>
    </xf>
    <xf numFmtId="0" fontId="4" fillId="0" borderId="75" xfId="2" applyFont="1" applyBorder="1"/>
    <xf numFmtId="0" fontId="4" fillId="0" borderId="75" xfId="2" applyFont="1" applyBorder="1" applyAlignment="1">
      <alignment horizontal="center"/>
    </xf>
    <xf numFmtId="3" fontId="4" fillId="0" borderId="75" xfId="2" applyNumberFormat="1" applyFont="1" applyBorder="1" applyAlignment="1">
      <alignment horizontal="right" vertical="center"/>
    </xf>
    <xf numFmtId="3" fontId="4" fillId="0" borderId="76" xfId="2" applyNumberFormat="1" applyFont="1" applyBorder="1" applyAlignment="1">
      <alignment horizontal="right" vertical="center"/>
    </xf>
    <xf numFmtId="0" fontId="4" fillId="0" borderId="21" xfId="2" applyFont="1" applyBorder="1" applyAlignment="1">
      <alignment horizontal="left"/>
    </xf>
    <xf numFmtId="3" fontId="4" fillId="0" borderId="21" xfId="2" applyNumberFormat="1" applyFont="1" applyBorder="1" applyAlignment="1">
      <alignment horizontal="right" vertical="center"/>
    </xf>
    <xf numFmtId="3" fontId="4" fillId="0" borderId="71" xfId="2" applyNumberFormat="1" applyFont="1" applyBorder="1" applyAlignment="1">
      <alignment horizontal="right" vertical="center"/>
    </xf>
    <xf numFmtId="0" fontId="4" fillId="0" borderId="10" xfId="2" applyFont="1" applyBorder="1" applyAlignment="1">
      <alignment horizontal="left" indent="4"/>
    </xf>
    <xf numFmtId="0" fontId="4" fillId="0" borderId="10" xfId="2" applyFont="1" applyBorder="1" applyAlignment="1">
      <alignment horizontal="left"/>
    </xf>
    <xf numFmtId="0" fontId="4" fillId="0" borderId="18" xfId="2" applyFont="1" applyBorder="1" applyAlignment="1">
      <alignment horizontal="left" indent="4"/>
    </xf>
    <xf numFmtId="0" fontId="4" fillId="0" borderId="77" xfId="2" applyFont="1" applyBorder="1" applyAlignment="1">
      <alignment horizontal="center"/>
    </xf>
    <xf numFmtId="0" fontId="7" fillId="2" borderId="78" xfId="0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left" vertical="center" wrapText="1"/>
    </xf>
    <xf numFmtId="4" fontId="7" fillId="3" borderId="81" xfId="0" applyNumberFormat="1" applyFont="1" applyFill="1" applyBorder="1" applyAlignment="1">
      <alignment horizontal="right" vertical="center" wrapText="1"/>
    </xf>
    <xf numFmtId="4" fontId="7" fillId="3" borderId="82" xfId="0" applyNumberFormat="1" applyFont="1" applyFill="1" applyBorder="1" applyAlignment="1">
      <alignment horizontal="right" vertical="center" wrapText="1"/>
    </xf>
    <xf numFmtId="4" fontId="7" fillId="3" borderId="83" xfId="0" applyNumberFormat="1" applyFont="1" applyFill="1" applyBorder="1" applyAlignment="1">
      <alignment horizontal="right" vertical="center" wrapText="1"/>
    </xf>
    <xf numFmtId="0" fontId="7" fillId="2" borderId="84" xfId="0" applyFont="1" applyFill="1" applyBorder="1" applyAlignment="1">
      <alignment horizontal="left" vertical="center" wrapText="1"/>
    </xf>
    <xf numFmtId="4" fontId="4" fillId="0" borderId="10" xfId="2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85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86" xfId="1" applyFont="1" applyBorder="1" applyAlignment="1">
      <alignment horizontal="center" vertical="center" wrapText="1"/>
    </xf>
    <xf numFmtId="0" fontId="3" fillId="0" borderId="87" xfId="1" applyFont="1" applyBorder="1" applyAlignment="1">
      <alignment horizontal="center" vertical="center" wrapText="1"/>
    </xf>
    <xf numFmtId="0" fontId="3" fillId="0" borderId="88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89" xfId="1" applyFont="1" applyBorder="1" applyAlignment="1">
      <alignment horizontal="center" vertical="center" wrapText="1"/>
    </xf>
    <xf numFmtId="0" fontId="3" fillId="0" borderId="90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4" fillId="0" borderId="9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9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3" xfId="2" applyFont="1" applyBorder="1" applyAlignment="1">
      <alignment horizontal="center" vertical="center" wrapText="1"/>
    </xf>
    <xf numFmtId="0" fontId="4" fillId="0" borderId="56" xfId="2" applyFont="1" applyBorder="1" applyAlignment="1">
      <alignment horizontal="center" vertical="center" wrapText="1"/>
    </xf>
    <xf numFmtId="0" fontId="4" fillId="0" borderId="94" xfId="2" applyFont="1" applyBorder="1" applyAlignment="1">
      <alignment horizontal="center"/>
    </xf>
    <xf numFmtId="0" fontId="4" fillId="0" borderId="95" xfId="2" applyFont="1" applyBorder="1" applyAlignment="1">
      <alignment horizontal="center"/>
    </xf>
    <xf numFmtId="0" fontId="7" fillId="3" borderId="29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38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9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9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7" fillId="2" borderId="9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98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99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3" fontId="4" fillId="0" borderId="4" xfId="2" applyNumberFormat="1" applyFont="1" applyBorder="1"/>
    <xf numFmtId="3" fontId="4" fillId="0" borderId="14" xfId="2" applyNumberFormat="1" applyFont="1" applyBorder="1"/>
    <xf numFmtId="0" fontId="4" fillId="0" borderId="12" xfId="2" applyFont="1" applyBorder="1" applyAlignment="1">
      <alignment horizontal="left"/>
    </xf>
    <xf numFmtId="3" fontId="4" fillId="0" borderId="13" xfId="2" applyNumberFormat="1" applyFont="1" applyBorder="1" applyAlignment="1">
      <alignment horizontal="right" vertical="center"/>
    </xf>
    <xf numFmtId="3" fontId="4" fillId="4" borderId="13" xfId="2" applyNumberFormat="1" applyFont="1" applyFill="1" applyBorder="1" applyAlignment="1">
      <alignment horizontal="right" vertical="center"/>
    </xf>
    <xf numFmtId="3" fontId="4" fillId="0" borderId="16" xfId="2" applyNumberFormat="1" applyFont="1" applyBorder="1" applyAlignment="1">
      <alignment horizontal="right" vertical="center"/>
    </xf>
    <xf numFmtId="49" fontId="4" fillId="0" borderId="26" xfId="0" applyNumberFormat="1" applyFont="1" applyBorder="1" applyAlignment="1">
      <alignment horizontal="center" vertical="center" wrapText="1"/>
    </xf>
    <xf numFmtId="0" fontId="4" fillId="0" borderId="21" xfId="2" applyFont="1" applyBorder="1"/>
    <xf numFmtId="3" fontId="4" fillId="0" borderId="7" xfId="2" applyNumberFormat="1" applyFont="1" applyBorder="1"/>
    <xf numFmtId="0" fontId="4" fillId="0" borderId="20" xfId="2" applyFont="1" applyBorder="1" applyAlignment="1">
      <alignment horizontal="center"/>
    </xf>
    <xf numFmtId="3" fontId="4" fillId="4" borderId="21" xfId="2" applyNumberFormat="1" applyFont="1" applyFill="1" applyBorder="1"/>
    <xf numFmtId="4" fontId="4" fillId="4" borderId="10" xfId="2" applyNumberFormat="1" applyFont="1" applyFill="1" applyBorder="1" applyAlignment="1">
      <alignment horizontal="right" vertical="center"/>
    </xf>
    <xf numFmtId="3" fontId="4" fillId="4" borderId="10" xfId="2" applyNumberFormat="1" applyFont="1" applyFill="1" applyBorder="1" applyAlignment="1">
      <alignment horizontal="right" vertical="center"/>
    </xf>
    <xf numFmtId="3" fontId="4" fillId="0" borderId="0" xfId="0" applyNumberFormat="1" applyFont="1"/>
    <xf numFmtId="3" fontId="4" fillId="4" borderId="18" xfId="2" applyNumberFormat="1" applyFont="1" applyFill="1" applyBorder="1" applyAlignment="1">
      <alignment horizontal="right" vertical="center"/>
    </xf>
    <xf numFmtId="49" fontId="4" fillId="0" borderId="100" xfId="0" applyNumberFormat="1" applyFont="1" applyBorder="1" applyAlignment="1">
      <alignment horizontal="center" vertical="center"/>
    </xf>
    <xf numFmtId="3" fontId="7" fillId="2" borderId="32" xfId="0" applyNumberFormat="1" applyFont="1" applyFill="1" applyBorder="1" applyAlignment="1">
      <alignment horizontal="right" vertical="center" wrapText="1"/>
    </xf>
    <xf numFmtId="3" fontId="7" fillId="3" borderId="35" xfId="0" applyNumberFormat="1" applyFont="1" applyFill="1" applyBorder="1" applyAlignment="1">
      <alignment horizontal="right" vertical="center" wrapText="1"/>
    </xf>
    <xf numFmtId="3" fontId="7" fillId="2" borderId="35" xfId="0" applyNumberFormat="1" applyFont="1" applyFill="1" applyBorder="1" applyAlignment="1">
      <alignment horizontal="right" vertical="center" wrapText="1"/>
    </xf>
    <xf numFmtId="3" fontId="7" fillId="3" borderId="48" xfId="0" applyNumberFormat="1" applyFont="1" applyFill="1" applyBorder="1" applyAlignment="1">
      <alignment horizontal="right" vertical="center" wrapText="1"/>
    </xf>
    <xf numFmtId="4" fontId="7" fillId="3" borderId="49" xfId="0" applyNumberFormat="1" applyFont="1" applyFill="1" applyBorder="1" applyAlignment="1">
      <alignment horizontal="right" vertical="center" wrapText="1"/>
    </xf>
    <xf numFmtId="4" fontId="7" fillId="3" borderId="50" xfId="0" applyNumberFormat="1" applyFont="1" applyFill="1" applyBorder="1" applyAlignment="1">
      <alignment horizontal="right" vertical="center" wrapText="1"/>
    </xf>
    <xf numFmtId="4" fontId="7" fillId="3" borderId="51" xfId="0" applyNumberFormat="1" applyFont="1" applyFill="1" applyBorder="1" applyAlignment="1">
      <alignment horizontal="right" vertical="center" wrapText="1"/>
    </xf>
    <xf numFmtId="3" fontId="7" fillId="3" borderId="52" xfId="0" applyNumberFormat="1" applyFont="1" applyFill="1" applyBorder="1" applyAlignment="1">
      <alignment horizontal="right" vertical="center" wrapText="1"/>
    </xf>
    <xf numFmtId="3" fontId="7" fillId="3" borderId="57" xfId="0" applyNumberFormat="1" applyFont="1" applyFill="1" applyBorder="1" applyAlignment="1">
      <alignment horizontal="right" vertical="center" wrapText="1"/>
    </xf>
    <xf numFmtId="3" fontId="7" fillId="2" borderId="38" xfId="0" applyNumberFormat="1" applyFont="1" applyFill="1" applyBorder="1" applyAlignment="1">
      <alignment horizontal="right" vertical="center" wrapText="1"/>
    </xf>
    <xf numFmtId="3" fontId="7" fillId="2" borderId="48" xfId="0" applyNumberFormat="1" applyFont="1" applyFill="1" applyBorder="1" applyAlignment="1">
      <alignment horizontal="right" vertical="center" wrapText="1"/>
    </xf>
    <xf numFmtId="3" fontId="7" fillId="2" borderId="52" xfId="0" applyNumberFormat="1" applyFont="1" applyFill="1" applyBorder="1" applyAlignment="1">
      <alignment horizontal="right" vertical="center" wrapText="1"/>
    </xf>
    <xf numFmtId="3" fontId="7" fillId="3" borderId="61" xfId="0" applyNumberFormat="1" applyFont="1" applyFill="1" applyBorder="1" applyAlignment="1">
      <alignment horizontal="right" vertical="center" wrapText="1"/>
    </xf>
    <xf numFmtId="3" fontId="7" fillId="3" borderId="80" xfId="0" applyNumberFormat="1" applyFont="1" applyFill="1" applyBorder="1" applyAlignment="1">
      <alignment horizontal="right" vertical="center" wrapText="1"/>
    </xf>
    <xf numFmtId="3" fontId="7" fillId="2" borderId="41" xfId="0" applyNumberFormat="1" applyFont="1" applyFill="1" applyBorder="1" applyAlignment="1">
      <alignment horizontal="right" vertical="center" wrapText="1"/>
    </xf>
    <xf numFmtId="0" fontId="7" fillId="2" borderId="10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</cellXfs>
  <cellStyles count="4">
    <cellStyle name="Normal" xfId="0" builtinId="0"/>
    <cellStyle name="Normal_2008_03_15_IC-Sumarni pregled tabela_ElEn" xfId="1" xr:uid="{D8FEF9DA-53F4-4FD5-89ED-15ED3B42D456}"/>
    <cellStyle name="Normal_EEB  I-XII  2005" xfId="2" xr:uid="{344558ED-B4DA-48F2-96BE-EFCC49C13198}"/>
    <cellStyle name="Standard_A" xfId="3" xr:uid="{29588809-4B38-4A45-BE9B-9CE0BA0AF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704850</xdr:colOff>
      <xdr:row>9</xdr:row>
      <xdr:rowOff>19050</xdr:rowOff>
    </xdr:to>
    <xdr:pic>
      <xdr:nvPicPr>
        <xdr:cNvPr id="30753" name="Picture 1">
          <a:extLst>
            <a:ext uri="{FF2B5EF4-FFF2-40B4-BE49-F238E27FC236}">
              <a16:creationId xmlns:a16="http://schemas.microsoft.com/office/drawing/2014/main" id="{20522656-BB45-CAA9-36E3-A5DA39984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234315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gencijazaenergetikurs-my.sharepoint.com/personal/aca_vuckovic_aers_rs/Documents/MOP_Analize/RegPer_2025/EDS-Zahtev/2025-07-29_Nezvanicno/IC-T-E_EDS_4-zahtev.xls" TargetMode="External"/><Relationship Id="rId1" Type="http://schemas.openxmlformats.org/officeDocument/2006/relationships/externalLinkPath" Target="https://agencijazaenergetikurs-my.sharepoint.com/personal/aca_vuckovic_aers_rs/Documents/MOP_Analize/RegPer_2025/EDS-Zahtev/2025-07-29_Nezvanicno/IC-T-E_EDS_4-zahte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c.strana"/>
      <sheetName val="Sadrzaj_Dinamika"/>
      <sheetName val="Duzina distrib.mreze"/>
      <sheetName val="TS-sumarno"/>
      <sheetName val="Pruzimanje-Bil"/>
      <sheetName val="Preuzimanje-BilOstv"/>
      <sheetName val="Preuzimanje-Ostv "/>
      <sheetName val="Isporuka-Bil"/>
      <sheetName val="Isporuka-BilOstv"/>
      <sheetName val="Isporuka-Ostv"/>
      <sheetName val="NoviPot"/>
      <sheetName val="NoviPot_NN"/>
      <sheetName val="BrojPot"/>
    </sheetNames>
    <sheetDataSet>
      <sheetData sheetId="0">
        <row r="25">
          <cell r="C25">
            <v>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AE60-ED34-40B3-A120-9EBE306A5F9C}">
  <sheetPr>
    <pageSetUpPr fitToPage="1"/>
  </sheetPr>
  <dimension ref="A1:AR338"/>
  <sheetViews>
    <sheetView showGridLines="0" tabSelected="1" zoomScaleNormal="100" workbookViewId="0">
      <selection activeCell="C22" sqref="C22"/>
    </sheetView>
  </sheetViews>
  <sheetFormatPr defaultRowHeight="12.75" x14ac:dyDescent="0.2"/>
  <cols>
    <col min="1" max="1" width="25" style="2" customWidth="1"/>
    <col min="2" max="2" width="19" style="2" customWidth="1"/>
    <col min="3" max="3" width="65.28515625" style="2" customWidth="1"/>
    <col min="4" max="16384" width="9.140625" style="2"/>
  </cols>
  <sheetData>
    <row r="1" spans="1:44" s="1" customFormat="1" x14ac:dyDescent="0.2">
      <c r="AR1" s="1" t="s">
        <v>0</v>
      </c>
    </row>
    <row r="2" spans="1:44" s="1" customFormat="1" x14ac:dyDescent="0.2">
      <c r="AR2" s="1" t="s">
        <v>1</v>
      </c>
    </row>
    <row r="3" spans="1:44" s="1" customFormat="1" x14ac:dyDescent="0.2">
      <c r="AR3" s="1" t="s">
        <v>2</v>
      </c>
    </row>
    <row r="4" spans="1:44" s="1" customFormat="1" x14ac:dyDescent="0.2">
      <c r="AR4" s="1">
        <v>3</v>
      </c>
    </row>
    <row r="5" spans="1:44" s="1" customFormat="1" x14ac:dyDescent="0.2"/>
    <row r="6" spans="1:44" s="1" customFormat="1" x14ac:dyDescent="0.2"/>
    <row r="7" spans="1:44" s="1" customFormat="1" x14ac:dyDescent="0.2"/>
    <row r="8" spans="1:44" s="1" customFormat="1" x14ac:dyDescent="0.2"/>
    <row r="9" spans="1:44" s="1" customFormat="1" x14ac:dyDescent="0.2"/>
    <row r="10" spans="1:44" s="1" customFormat="1" x14ac:dyDescent="0.2"/>
    <row r="11" spans="1:44" s="1" customFormat="1" x14ac:dyDescent="0.2"/>
    <row r="12" spans="1:44" s="1" customFormat="1" x14ac:dyDescent="0.2"/>
    <row r="13" spans="1:44" s="1" customFormat="1" x14ac:dyDescent="0.2">
      <c r="A13" s="2" t="s">
        <v>3</v>
      </c>
    </row>
    <row r="14" spans="1:44" s="1" customFormat="1" x14ac:dyDescent="0.2"/>
    <row r="15" spans="1:44" s="1" customFormat="1" x14ac:dyDescent="0.2"/>
    <row r="16" spans="1:44" s="1" customFormat="1" x14ac:dyDescent="0.2">
      <c r="A16" s="2" t="s">
        <v>4</v>
      </c>
    </row>
    <row r="17" spans="1:8" s="1" customFormat="1" x14ac:dyDescent="0.2"/>
    <row r="18" spans="1:8" s="1" customFormat="1" x14ac:dyDescent="0.2"/>
    <row r="19" spans="1:8" s="1" customFormat="1" x14ac:dyDescent="0.2"/>
    <row r="20" spans="1:8" s="1" customFormat="1" x14ac:dyDescent="0.2"/>
    <row r="21" spans="1:8" s="1" customFormat="1" x14ac:dyDescent="0.2"/>
    <row r="22" spans="1:8" s="1" customFormat="1" x14ac:dyDescent="0.2">
      <c r="A22" s="1" t="s">
        <v>5</v>
      </c>
      <c r="C22" s="81"/>
      <c r="D22" s="2"/>
      <c r="E22" s="2"/>
      <c r="F22" s="2"/>
      <c r="G22" s="2"/>
      <c r="H22" s="2"/>
    </row>
    <row r="23" spans="1:8" s="1" customFormat="1" x14ac:dyDescent="0.2">
      <c r="A23" s="1" t="s">
        <v>6</v>
      </c>
      <c r="C23" s="81"/>
      <c r="D23" s="2"/>
      <c r="E23" s="2"/>
      <c r="F23" s="2"/>
      <c r="G23" s="2"/>
      <c r="H23" s="2"/>
    </row>
    <row r="24" spans="1:8" s="1" customFormat="1" x14ac:dyDescent="0.2">
      <c r="D24" s="2"/>
      <c r="E24" s="2"/>
      <c r="F24" s="2"/>
      <c r="G24" s="2"/>
      <c r="H24" s="2"/>
    </row>
    <row r="25" spans="1:8" s="1" customFormat="1" x14ac:dyDescent="0.2">
      <c r="A25" s="1" t="s">
        <v>7</v>
      </c>
      <c r="C25" s="124">
        <v>2025</v>
      </c>
      <c r="D25" s="2"/>
      <c r="E25" s="2"/>
      <c r="F25" s="2"/>
      <c r="G25" s="2"/>
      <c r="H25" s="2"/>
    </row>
    <row r="26" spans="1:8" s="1" customFormat="1" x14ac:dyDescent="0.2">
      <c r="D26" s="2"/>
      <c r="E26" s="2"/>
      <c r="F26" s="2"/>
      <c r="G26" s="2"/>
      <c r="H26" s="2"/>
    </row>
    <row r="27" spans="1:8" s="1" customFormat="1" x14ac:dyDescent="0.2">
      <c r="A27" s="1" t="s">
        <v>8</v>
      </c>
      <c r="C27" s="81"/>
      <c r="D27" s="2"/>
      <c r="E27" s="2"/>
      <c r="F27" s="2"/>
      <c r="G27" s="2"/>
      <c r="H27" s="2"/>
    </row>
    <row r="28" spans="1:8" s="1" customFormat="1" x14ac:dyDescent="0.2">
      <c r="D28" s="2"/>
      <c r="E28" s="2"/>
      <c r="F28" s="2"/>
      <c r="G28" s="2"/>
      <c r="H28" s="2"/>
    </row>
    <row r="29" spans="1:8" s="1" customFormat="1" x14ac:dyDescent="0.2">
      <c r="A29" s="1" t="s">
        <v>9</v>
      </c>
      <c r="B29" s="1" t="s">
        <v>10</v>
      </c>
      <c r="C29" s="81"/>
      <c r="D29" s="2"/>
      <c r="E29" s="2"/>
      <c r="F29" s="2"/>
      <c r="G29" s="2"/>
      <c r="H29" s="2"/>
    </row>
    <row r="30" spans="1:8" s="1" customFormat="1" x14ac:dyDescent="0.2">
      <c r="D30" s="2"/>
      <c r="E30" s="2"/>
      <c r="F30" s="2"/>
      <c r="G30" s="2"/>
      <c r="H30" s="2"/>
    </row>
    <row r="31" spans="1:8" s="1" customFormat="1" x14ac:dyDescent="0.2">
      <c r="B31" s="1" t="s">
        <v>11</v>
      </c>
      <c r="C31" s="81"/>
      <c r="D31" s="2"/>
      <c r="E31" s="2"/>
      <c r="F31" s="2"/>
      <c r="G31" s="2"/>
      <c r="H31" s="2"/>
    </row>
    <row r="32" spans="1:8" s="1" customFormat="1" x14ac:dyDescent="0.2">
      <c r="D32" s="2"/>
      <c r="E32" s="2"/>
      <c r="F32" s="2"/>
      <c r="G32" s="2"/>
      <c r="H32" s="2"/>
    </row>
    <row r="33" spans="1:8" s="1" customFormat="1" x14ac:dyDescent="0.2">
      <c r="B33" s="1" t="s">
        <v>12</v>
      </c>
      <c r="C33" s="81"/>
      <c r="D33" s="2"/>
      <c r="E33" s="2"/>
      <c r="F33" s="2"/>
      <c r="G33" s="2"/>
      <c r="H33" s="2"/>
    </row>
    <row r="34" spans="1:8" s="1" customFormat="1" x14ac:dyDescent="0.2">
      <c r="D34" s="2"/>
      <c r="E34" s="2"/>
      <c r="F34" s="2"/>
      <c r="G34" s="2"/>
      <c r="H34" s="2"/>
    </row>
    <row r="35" spans="1:8" s="1" customFormat="1" x14ac:dyDescent="0.2">
      <c r="A35" s="1" t="s">
        <v>13</v>
      </c>
      <c r="C35" s="81"/>
      <c r="D35" s="2"/>
      <c r="E35" s="2"/>
      <c r="F35" s="2"/>
      <c r="G35" s="2"/>
      <c r="H35" s="2"/>
    </row>
    <row r="36" spans="1:8" s="1" customFormat="1" x14ac:dyDescent="0.2">
      <c r="D36" s="2"/>
      <c r="E36" s="2"/>
      <c r="F36" s="2"/>
      <c r="G36" s="2"/>
      <c r="H36" s="2"/>
    </row>
    <row r="37" spans="1:8" s="1" customFormat="1" x14ac:dyDescent="0.2">
      <c r="D37" s="2"/>
      <c r="E37" s="2"/>
      <c r="F37" s="2"/>
      <c r="G37" s="2"/>
      <c r="H37" s="2"/>
    </row>
    <row r="38" spans="1:8" s="1" customFormat="1" x14ac:dyDescent="0.2">
      <c r="A38" s="1" t="s">
        <v>14</v>
      </c>
      <c r="D38" s="2"/>
      <c r="E38" s="2"/>
      <c r="F38" s="2"/>
      <c r="G38" s="2"/>
      <c r="H38" s="2"/>
    </row>
    <row r="39" spans="1:8" s="1" customFormat="1" x14ac:dyDescent="0.2">
      <c r="A39" s="4" t="s">
        <v>15</v>
      </c>
      <c r="B39" s="3"/>
      <c r="C39" s="3"/>
      <c r="D39" s="2"/>
      <c r="E39" s="2"/>
      <c r="F39" s="2"/>
      <c r="G39" s="2"/>
      <c r="H39" s="2"/>
    </row>
    <row r="40" spans="1:8" x14ac:dyDescent="0.2">
      <c r="A40" s="5"/>
    </row>
    <row r="41" spans="1:8" s="1" customFormat="1" x14ac:dyDescent="0.2">
      <c r="A41" s="6" t="str">
        <f xml:space="preserve"> CONCATENATE("У табеле које се односе на ",C25,". годину се уносе планске вредности за ту годину.")</f>
        <v>У табеле које се односе на 2025. годину се уносе планске вредности за ту годину.</v>
      </c>
    </row>
    <row r="42" spans="1:8" s="1" customFormat="1" x14ac:dyDescent="0.2">
      <c r="A42" s="6" t="str">
        <f>CONCATENATE("У табеле које се односе на ",C25-1,". годину се уносе вредности базиране на величинама оствареним до датума обраде и процењеним величинама за остатак године.")</f>
        <v>У табеле које се односе на 2024. годину се уносе вредности базиране на величинама оствареним до датума обраде и процењеним величинама за остатак године.</v>
      </c>
    </row>
    <row r="43" spans="1:8" s="1" customFormat="1" x14ac:dyDescent="0.2">
      <c r="A43" s="6" t="str">
        <f>CONCATENATE("У табеле које се односе на ",C25-2,". годину се уносе остварене вредности у тој години.")</f>
        <v>У табеле које се односе на 2023. годину се уносе остварене вредности у тој години.</v>
      </c>
    </row>
    <row r="44" spans="1:8" s="1" customFormat="1" x14ac:dyDescent="0.2"/>
    <row r="45" spans="1:8" s="1" customFormat="1" x14ac:dyDescent="0.2"/>
    <row r="46" spans="1:8" s="1" customFormat="1" x14ac:dyDescent="0.2"/>
    <row r="47" spans="1:8" s="1" customFormat="1" x14ac:dyDescent="0.2"/>
    <row r="48" spans="1: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</sheetData>
  <sheetProtection selectLockedCells="1"/>
  <phoneticPr fontId="1" type="noConversion"/>
  <printOptions horizontalCentered="1"/>
  <pageMargins left="0.25" right="0.25" top="0.48" bottom="0.49" header="0.25" footer="0.22"/>
  <pageSetup paperSize="9" scale="98" orientation="landscape" r:id="rId1"/>
  <headerFooter alignWithMargins="0">
    <oddFooter>&amp;CСтрана &amp;P од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0B88-E45F-4282-8472-D1EE4BD4F0BA}">
  <dimension ref="A1:F20"/>
  <sheetViews>
    <sheetView showGridLines="0" zoomScaleNormal="100" zoomScaleSheetLayoutView="75" workbookViewId="0"/>
  </sheetViews>
  <sheetFormatPr defaultRowHeight="12.75" x14ac:dyDescent="0.2"/>
  <cols>
    <col min="1" max="1" width="2.7109375" style="113" customWidth="1"/>
    <col min="2" max="2" width="7.7109375" style="112" customWidth="1"/>
    <col min="3" max="3" width="10.7109375" style="112" customWidth="1"/>
    <col min="4" max="4" width="44.7109375" style="113" customWidth="1"/>
    <col min="5" max="5" width="16.7109375" style="112" customWidth="1"/>
    <col min="6" max="6" width="2.5703125" style="113" customWidth="1"/>
    <col min="7" max="16384" width="9.140625" style="113"/>
  </cols>
  <sheetData>
    <row r="1" spans="1:6" ht="18" customHeight="1" x14ac:dyDescent="0.2">
      <c r="A1" s="111" t="s">
        <v>3</v>
      </c>
      <c r="C1" s="176"/>
      <c r="D1" s="176"/>
      <c r="F1" s="176"/>
    </row>
    <row r="2" spans="1:6" ht="12" customHeight="1" x14ac:dyDescent="0.2">
      <c r="A2" s="176"/>
      <c r="C2" s="176"/>
      <c r="D2" s="176"/>
      <c r="F2" s="176"/>
    </row>
    <row r="3" spans="1:6" ht="10.5" customHeight="1" x14ac:dyDescent="0.2">
      <c r="A3" s="176"/>
      <c r="C3" s="176"/>
      <c r="D3" s="176"/>
      <c r="F3" s="176"/>
    </row>
    <row r="4" spans="1:6" ht="10.5" customHeight="1" x14ac:dyDescent="0.2">
      <c r="A4" s="176"/>
      <c r="C4" s="176"/>
      <c r="D4" s="176"/>
      <c r="F4" s="176"/>
    </row>
    <row r="5" spans="1:6" ht="10.5" customHeight="1" x14ac:dyDescent="0.2">
      <c r="A5" s="176"/>
      <c r="C5" s="176"/>
      <c r="D5" s="176"/>
      <c r="F5" s="176"/>
    </row>
    <row r="6" spans="1:6" ht="10.5" customHeight="1" x14ac:dyDescent="0.2">
      <c r="A6" s="176"/>
      <c r="C6" s="176"/>
      <c r="D6" s="176"/>
      <c r="F6" s="176"/>
    </row>
    <row r="7" spans="1:6" x14ac:dyDescent="0.2">
      <c r="A7" s="176"/>
      <c r="B7" s="178" t="s">
        <v>16</v>
      </c>
      <c r="C7" s="178"/>
      <c r="D7" s="178"/>
      <c r="E7" s="178"/>
      <c r="F7" s="176"/>
    </row>
    <row r="8" spans="1:6" ht="11.25" customHeight="1" x14ac:dyDescent="0.2">
      <c r="A8" s="176"/>
      <c r="C8" s="176"/>
      <c r="D8" s="176"/>
      <c r="F8" s="176"/>
    </row>
    <row r="9" spans="1:6" ht="13.5" thickBot="1" x14ac:dyDescent="0.25">
      <c r="A9" s="176"/>
      <c r="C9" s="176"/>
      <c r="D9" s="176"/>
      <c r="F9" s="176"/>
    </row>
    <row r="10" spans="1:6" s="112" customFormat="1" ht="37.5" customHeight="1" thickTop="1" x14ac:dyDescent="0.2">
      <c r="A10" s="176"/>
      <c r="B10" s="179" t="s">
        <v>17</v>
      </c>
      <c r="C10" s="181" t="s">
        <v>18</v>
      </c>
      <c r="D10" s="182"/>
      <c r="E10" s="185" t="s">
        <v>19</v>
      </c>
      <c r="F10" s="176"/>
    </row>
    <row r="11" spans="1:6" s="112" customFormat="1" x14ac:dyDescent="0.2">
      <c r="A11" s="176"/>
      <c r="B11" s="180"/>
      <c r="C11" s="183"/>
      <c r="D11" s="184"/>
      <c r="E11" s="186"/>
      <c r="F11" s="176"/>
    </row>
    <row r="12" spans="1:6" s="112" customFormat="1" x14ac:dyDescent="0.2">
      <c r="A12" s="176"/>
      <c r="B12" s="114"/>
      <c r="C12" s="115"/>
      <c r="D12" s="116"/>
      <c r="E12" s="125"/>
      <c r="F12" s="176"/>
    </row>
    <row r="13" spans="1:6" s="112" customFormat="1" ht="25.5" x14ac:dyDescent="0.2">
      <c r="A13" s="176"/>
      <c r="B13" s="117">
        <v>1</v>
      </c>
      <c r="C13" s="118" t="s">
        <v>20</v>
      </c>
      <c r="D13" s="119" t="s">
        <v>21</v>
      </c>
      <c r="E13" s="123" t="s">
        <v>22</v>
      </c>
      <c r="F13" s="176"/>
    </row>
    <row r="14" spans="1:6" s="112" customFormat="1" ht="25.5" x14ac:dyDescent="0.2">
      <c r="A14" s="176"/>
      <c r="B14" s="117">
        <v>2</v>
      </c>
      <c r="C14" s="118" t="s">
        <v>23</v>
      </c>
      <c r="D14" s="119" t="s">
        <v>24</v>
      </c>
      <c r="E14" s="123" t="s">
        <v>22</v>
      </c>
      <c r="F14" s="176"/>
    </row>
    <row r="15" spans="1:6" s="112" customFormat="1" ht="25.5" x14ac:dyDescent="0.2">
      <c r="A15" s="176"/>
      <c r="B15" s="117">
        <v>3</v>
      </c>
      <c r="C15" s="118" t="s">
        <v>25</v>
      </c>
      <c r="D15" s="119" t="s">
        <v>26</v>
      </c>
      <c r="E15" s="123" t="s">
        <v>22</v>
      </c>
      <c r="F15" s="176"/>
    </row>
    <row r="16" spans="1:6" s="112" customFormat="1" ht="25.5" x14ac:dyDescent="0.2">
      <c r="A16" s="176"/>
      <c r="B16" s="117">
        <v>4</v>
      </c>
      <c r="C16" s="118" t="s">
        <v>27</v>
      </c>
      <c r="D16" s="119" t="s">
        <v>28</v>
      </c>
      <c r="E16" s="123" t="s">
        <v>22</v>
      </c>
      <c r="F16" s="176"/>
    </row>
    <row r="17" spans="1:6" s="112" customFormat="1" ht="25.5" x14ac:dyDescent="0.2">
      <c r="A17" s="176"/>
      <c r="B17" s="117">
        <v>5</v>
      </c>
      <c r="C17" s="118" t="s">
        <v>29</v>
      </c>
      <c r="D17" s="119" t="s">
        <v>30</v>
      </c>
      <c r="E17" s="123" t="s">
        <v>22</v>
      </c>
      <c r="F17" s="176"/>
    </row>
    <row r="18" spans="1:6" s="112" customFormat="1" ht="25.5" x14ac:dyDescent="0.2">
      <c r="A18" s="176"/>
      <c r="B18" s="117">
        <v>6</v>
      </c>
      <c r="C18" s="118" t="s">
        <v>31</v>
      </c>
      <c r="D18" s="119" t="s">
        <v>32</v>
      </c>
      <c r="E18" s="123" t="s">
        <v>22</v>
      </c>
      <c r="F18" s="176"/>
    </row>
    <row r="19" spans="1:6" s="112" customFormat="1" ht="25.5" customHeight="1" thickBot="1" x14ac:dyDescent="0.25">
      <c r="A19" s="176"/>
      <c r="B19" s="120">
        <v>7</v>
      </c>
      <c r="C19" s="121" t="s">
        <v>33</v>
      </c>
      <c r="D19" s="122" t="s">
        <v>34</v>
      </c>
      <c r="E19" s="126" t="s">
        <v>22</v>
      </c>
      <c r="F19" s="176"/>
    </row>
    <row r="20" spans="1:6" ht="13.5" thickTop="1" x14ac:dyDescent="0.2"/>
  </sheetData>
  <sheetProtection insertRows="0" selectLockedCells="1"/>
  <mergeCells count="4">
    <mergeCell ref="B7:E7"/>
    <mergeCell ref="B10:B11"/>
    <mergeCell ref="C10:D11"/>
    <mergeCell ref="E10:E11"/>
  </mergeCells>
  <phoneticPr fontId="12" type="noConversion"/>
  <printOptions horizontalCentered="1"/>
  <pageMargins left="0.28000000000000003" right="0.22" top="0.27" bottom="0.33" header="0.21" footer="0.17"/>
  <pageSetup paperSize="9" scale="90" orientation="portrait" r:id="rId1"/>
  <headerFooter alignWithMargins="0">
    <oddFooter>&amp;CСтрана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83A2-CE8B-4791-AF2D-85CBF71C7664}">
  <dimension ref="A1:Q41"/>
  <sheetViews>
    <sheetView showGridLines="0" zoomScaleNormal="100" zoomScaleSheetLayoutView="75" workbookViewId="0"/>
  </sheetViews>
  <sheetFormatPr defaultRowHeight="12.75" x14ac:dyDescent="0.2"/>
  <cols>
    <col min="1" max="1" width="1.7109375" style="10" customWidth="1"/>
    <col min="2" max="2" width="6.7109375" style="31" customWidth="1"/>
    <col min="3" max="3" width="33.7109375" style="10" customWidth="1"/>
    <col min="4" max="4" width="5.7109375" style="10" customWidth="1"/>
    <col min="5" max="16" width="11.85546875" style="10" customWidth="1"/>
    <col min="17" max="17" width="12.7109375" style="10" customWidth="1"/>
    <col min="18" max="18" width="2.42578125" style="10" customWidth="1"/>
    <col min="19" max="16384" width="9.140625" style="10"/>
  </cols>
  <sheetData>
    <row r="1" spans="1:17" ht="12.75" customHeight="1" x14ac:dyDescent="0.2">
      <c r="A1" s="8" t="s">
        <v>35</v>
      </c>
      <c r="B1" s="9"/>
      <c r="C1" s="8"/>
      <c r="D1" s="7"/>
    </row>
    <row r="2" spans="1:17" ht="12.75" customHeight="1" x14ac:dyDescent="0.2">
      <c r="A2" s="8"/>
      <c r="B2" s="9"/>
      <c r="C2" s="8"/>
      <c r="D2" s="7"/>
    </row>
    <row r="3" spans="1:17" ht="12.75" customHeight="1" x14ac:dyDescent="0.2">
      <c r="A3" s="6"/>
      <c r="B3" s="6" t="str">
        <f>+CONCATENATE(Poc.strana!$A$22," ",Poc.strana!$C$22)</f>
        <v xml:space="preserve">Назив енергетског субјекта: </v>
      </c>
      <c r="C3" s="6"/>
      <c r="D3" s="7"/>
    </row>
    <row r="4" spans="1:17" ht="12.75" customHeight="1" x14ac:dyDescent="0.2">
      <c r="A4" s="6"/>
      <c r="B4" s="6" t="str">
        <f>+CONCATENATE(Poc.strana!$A$35," ",Poc.strana!$C$35)</f>
        <v xml:space="preserve">Датум обраде: </v>
      </c>
      <c r="C4" s="6"/>
      <c r="D4" s="7"/>
    </row>
    <row r="5" spans="1:17" ht="12.75" customHeight="1" x14ac:dyDescent="0.2"/>
    <row r="6" spans="1:17" ht="12.75" customHeight="1" x14ac:dyDescent="0.2"/>
    <row r="7" spans="1:17" ht="12.75" customHeight="1" x14ac:dyDescent="0.2">
      <c r="B7" s="187" t="str">
        <f>CONCATENATE("Табела ЕТ-6-1.1. НАБАВКА ЕЛЕКТРИЧНЕ ЕНЕРГИЈЕ - БИЛАНС У"," ",Poc.strana!C25,". ГОДИНИ")</f>
        <v>Табела ЕТ-6-1.1. НАБАВКА ЕЛЕКТРИЧНЕ ЕНЕРГИЈЕ - БИЛАНС У 2025. ГОДИНИ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8" spans="1:17" ht="12.75" customHeight="1" x14ac:dyDescent="0.2">
      <c r="C8" s="11"/>
      <c r="D8" s="11"/>
      <c r="E8" s="32"/>
      <c r="F8" s="11"/>
      <c r="G8" s="11"/>
      <c r="H8" s="11"/>
    </row>
    <row r="9" spans="1:17" ht="12.75" customHeight="1" thickBot="1" x14ac:dyDescent="0.25"/>
    <row r="10" spans="1:17" ht="13.5" customHeight="1" thickTop="1" x14ac:dyDescent="0.2">
      <c r="B10" s="189" t="s">
        <v>17</v>
      </c>
      <c r="C10" s="191" t="s">
        <v>36</v>
      </c>
      <c r="D10" s="193" t="s">
        <v>37</v>
      </c>
      <c r="E10" s="195" t="s">
        <v>38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6"/>
    </row>
    <row r="11" spans="1:17" x14ac:dyDescent="0.2">
      <c r="B11" s="190"/>
      <c r="C11" s="192"/>
      <c r="D11" s="194"/>
      <c r="E11" s="25" t="s">
        <v>39</v>
      </c>
      <c r="F11" s="25" t="s">
        <v>40</v>
      </c>
      <c r="G11" s="25" t="s">
        <v>41</v>
      </c>
      <c r="H11" s="25" t="s">
        <v>42</v>
      </c>
      <c r="I11" s="25" t="s">
        <v>43</v>
      </c>
      <c r="J11" s="25" t="s">
        <v>44</v>
      </c>
      <c r="K11" s="25" t="s">
        <v>45</v>
      </c>
      <c r="L11" s="25" t="s">
        <v>46</v>
      </c>
      <c r="M11" s="25" t="s">
        <v>47</v>
      </c>
      <c r="N11" s="25" t="s">
        <v>48</v>
      </c>
      <c r="O11" s="25" t="s">
        <v>49</v>
      </c>
      <c r="P11" s="25" t="s">
        <v>50</v>
      </c>
      <c r="Q11" s="33" t="s">
        <v>51</v>
      </c>
    </row>
    <row r="12" spans="1:17" x14ac:dyDescent="0.2">
      <c r="B12" s="12"/>
      <c r="C12" s="23" t="s">
        <v>52</v>
      </c>
      <c r="D12" s="2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x14ac:dyDescent="0.2">
      <c r="B13" s="12" t="s">
        <v>53</v>
      </c>
      <c r="C13" s="13" t="s">
        <v>54</v>
      </c>
      <c r="D13" s="25" t="s">
        <v>55</v>
      </c>
      <c r="E13" s="26">
        <f>SUM(E14:E23)</f>
        <v>0</v>
      </c>
      <c r="F13" s="26">
        <f t="shared" ref="F13:P13" si="0">SUM(F14:F23)</f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  <c r="Q13" s="27">
        <f>SUM(E13:P13)</f>
        <v>0</v>
      </c>
    </row>
    <row r="14" spans="1:17" x14ac:dyDescent="0.2">
      <c r="B14" s="88">
        <v>1.1000000000000001</v>
      </c>
      <c r="C14" s="128" t="s">
        <v>56</v>
      </c>
      <c r="D14" s="16" t="s">
        <v>55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9">
        <f t="shared" ref="Q14:Q23" si="1">SUM(E14:P14)</f>
        <v>0</v>
      </c>
    </row>
    <row r="15" spans="1:17" x14ac:dyDescent="0.2">
      <c r="B15" s="138">
        <v>1.2</v>
      </c>
      <c r="C15" s="139"/>
      <c r="D15" s="20" t="s">
        <v>55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40">
        <f t="shared" si="1"/>
        <v>0</v>
      </c>
    </row>
    <row r="16" spans="1:17" x14ac:dyDescent="0.2">
      <c r="B16" s="138" t="s">
        <v>57</v>
      </c>
      <c r="C16" s="139"/>
      <c r="D16" s="20" t="s">
        <v>55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40">
        <f t="shared" si="1"/>
        <v>0</v>
      </c>
    </row>
    <row r="17" spans="2:17" x14ac:dyDescent="0.2">
      <c r="B17" s="138" t="s">
        <v>58</v>
      </c>
      <c r="C17" s="139"/>
      <c r="D17" s="20" t="s">
        <v>55</v>
      </c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40">
        <f t="shared" si="1"/>
        <v>0</v>
      </c>
    </row>
    <row r="18" spans="2:17" x14ac:dyDescent="0.2">
      <c r="B18" s="138" t="s">
        <v>59</v>
      </c>
      <c r="C18" s="139"/>
      <c r="D18" s="20" t="s">
        <v>55</v>
      </c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40">
        <f t="shared" si="1"/>
        <v>0</v>
      </c>
    </row>
    <row r="19" spans="2:17" x14ac:dyDescent="0.2">
      <c r="B19" s="138" t="s">
        <v>60</v>
      </c>
      <c r="C19" s="139"/>
      <c r="D19" s="20" t="s">
        <v>55</v>
      </c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40">
        <f t="shared" si="1"/>
        <v>0</v>
      </c>
    </row>
    <row r="20" spans="2:17" x14ac:dyDescent="0.2">
      <c r="B20" s="15" t="s">
        <v>61</v>
      </c>
      <c r="C20" s="132"/>
      <c r="D20" s="20" t="s">
        <v>55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0">
        <f t="shared" si="1"/>
        <v>0</v>
      </c>
    </row>
    <row r="21" spans="2:17" x14ac:dyDescent="0.2">
      <c r="B21" s="18" t="s">
        <v>62</v>
      </c>
      <c r="C21" s="95"/>
      <c r="D21" s="20" t="s">
        <v>55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142">
        <f t="shared" si="1"/>
        <v>0</v>
      </c>
    </row>
    <row r="22" spans="2:17" x14ac:dyDescent="0.2">
      <c r="B22" s="18" t="s">
        <v>63</v>
      </c>
      <c r="C22" s="95"/>
      <c r="D22" s="20" t="s">
        <v>55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142">
        <f t="shared" si="1"/>
        <v>0</v>
      </c>
    </row>
    <row r="23" spans="2:17" x14ac:dyDescent="0.2">
      <c r="B23" s="37" t="s">
        <v>64</v>
      </c>
      <c r="C23" s="97"/>
      <c r="D23" s="38" t="s">
        <v>55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40">
        <f t="shared" si="1"/>
        <v>0</v>
      </c>
    </row>
    <row r="24" spans="2:17" x14ac:dyDescent="0.2">
      <c r="B24" s="12"/>
      <c r="C24" s="143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</row>
    <row r="25" spans="2:17" x14ac:dyDescent="0.2">
      <c r="B25" s="62"/>
      <c r="C25" s="144" t="s">
        <v>65</v>
      </c>
      <c r="D25" s="145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7"/>
    </row>
    <row r="26" spans="2:17" x14ac:dyDescent="0.2">
      <c r="B26" s="12" t="s">
        <v>66</v>
      </c>
      <c r="C26" s="13" t="s">
        <v>67</v>
      </c>
      <c r="D26" s="25" t="s">
        <v>55</v>
      </c>
      <c r="E26" s="148">
        <f>SUM(E27:E32)+SUM(E35:E38)</f>
        <v>0</v>
      </c>
      <c r="F26" s="148">
        <f t="shared" ref="F26:P26" si="2">SUM(F27:F38)</f>
        <v>0</v>
      </c>
      <c r="G26" s="148">
        <f t="shared" si="2"/>
        <v>0</v>
      </c>
      <c r="H26" s="148">
        <f t="shared" si="2"/>
        <v>0</v>
      </c>
      <c r="I26" s="148">
        <f t="shared" si="2"/>
        <v>0</v>
      </c>
      <c r="J26" s="148">
        <f t="shared" si="2"/>
        <v>0</v>
      </c>
      <c r="K26" s="148">
        <f t="shared" si="2"/>
        <v>0</v>
      </c>
      <c r="L26" s="148">
        <f t="shared" si="2"/>
        <v>0</v>
      </c>
      <c r="M26" s="148">
        <f t="shared" si="2"/>
        <v>0</v>
      </c>
      <c r="N26" s="148">
        <f t="shared" si="2"/>
        <v>0</v>
      </c>
      <c r="O26" s="148">
        <f t="shared" si="2"/>
        <v>0</v>
      </c>
      <c r="P26" s="148">
        <f t="shared" si="2"/>
        <v>0</v>
      </c>
      <c r="Q26" s="149">
        <f>SUM(E26:P26)</f>
        <v>0</v>
      </c>
    </row>
    <row r="27" spans="2:17" x14ac:dyDescent="0.2">
      <c r="B27" s="15" t="s">
        <v>68</v>
      </c>
      <c r="C27" s="150" t="s">
        <v>69</v>
      </c>
      <c r="D27" s="16" t="s">
        <v>55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151">
        <f>SUM(E27:P27)</f>
        <v>0</v>
      </c>
    </row>
    <row r="28" spans="2:17" x14ac:dyDescent="0.2">
      <c r="B28" s="18" t="s">
        <v>70</v>
      </c>
      <c r="C28" s="41" t="s">
        <v>71</v>
      </c>
      <c r="D28" s="20" t="s">
        <v>55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152">
        <f>SUM(E28:P28)</f>
        <v>0</v>
      </c>
    </row>
    <row r="29" spans="2:17" x14ac:dyDescent="0.2">
      <c r="B29" s="18" t="s">
        <v>72</v>
      </c>
      <c r="C29" s="41" t="s">
        <v>73</v>
      </c>
      <c r="D29" s="20" t="s">
        <v>55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152">
        <f>SUM(E29:P29)</f>
        <v>0</v>
      </c>
    </row>
    <row r="30" spans="2:17" x14ac:dyDescent="0.2">
      <c r="B30" s="18" t="s">
        <v>74</v>
      </c>
      <c r="C30" s="41" t="s">
        <v>75</v>
      </c>
      <c r="D30" s="20" t="s">
        <v>55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152">
        <f t="shared" ref="Q30:Q38" si="3">SUM(E30:P30)</f>
        <v>0</v>
      </c>
    </row>
    <row r="31" spans="2:17" x14ac:dyDescent="0.2">
      <c r="B31" s="18" t="s">
        <v>76</v>
      </c>
      <c r="C31" s="41" t="s">
        <v>77</v>
      </c>
      <c r="D31" s="20" t="s">
        <v>55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152">
        <f t="shared" si="3"/>
        <v>0</v>
      </c>
    </row>
    <row r="32" spans="2:17" x14ac:dyDescent="0.2">
      <c r="B32" s="18" t="s">
        <v>78</v>
      </c>
      <c r="C32" s="41" t="s">
        <v>79</v>
      </c>
      <c r="D32" s="20" t="s">
        <v>55</v>
      </c>
      <c r="E32" s="175">
        <f>E33+E34</f>
        <v>0</v>
      </c>
      <c r="F32" s="175">
        <f t="shared" ref="F32:P32" si="4">F33+F34</f>
        <v>0</v>
      </c>
      <c r="G32" s="175">
        <f t="shared" si="4"/>
        <v>0</v>
      </c>
      <c r="H32" s="175">
        <f t="shared" si="4"/>
        <v>0</v>
      </c>
      <c r="I32" s="175">
        <f t="shared" si="4"/>
        <v>0</v>
      </c>
      <c r="J32" s="175">
        <f t="shared" si="4"/>
        <v>0</v>
      </c>
      <c r="K32" s="175">
        <f t="shared" si="4"/>
        <v>0</v>
      </c>
      <c r="L32" s="175">
        <f t="shared" si="4"/>
        <v>0</v>
      </c>
      <c r="M32" s="175">
        <f t="shared" si="4"/>
        <v>0</v>
      </c>
      <c r="N32" s="175">
        <f t="shared" si="4"/>
        <v>0</v>
      </c>
      <c r="O32" s="175">
        <f t="shared" si="4"/>
        <v>0</v>
      </c>
      <c r="P32" s="175">
        <f t="shared" si="4"/>
        <v>0</v>
      </c>
      <c r="Q32" s="152">
        <f t="shared" si="3"/>
        <v>0</v>
      </c>
    </row>
    <row r="33" spans="2:17" x14ac:dyDescent="0.2">
      <c r="B33" s="18" t="s">
        <v>80</v>
      </c>
      <c r="C33" s="41" t="s">
        <v>81</v>
      </c>
      <c r="D33" s="20" t="s">
        <v>55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152">
        <f t="shared" si="3"/>
        <v>0</v>
      </c>
    </row>
    <row r="34" spans="2:17" x14ac:dyDescent="0.2">
      <c r="B34" s="18" t="s">
        <v>82</v>
      </c>
      <c r="C34" s="41" t="s">
        <v>83</v>
      </c>
      <c r="D34" s="20" t="s">
        <v>55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152">
        <f t="shared" si="3"/>
        <v>0</v>
      </c>
    </row>
    <row r="35" spans="2:17" x14ac:dyDescent="0.2">
      <c r="B35" s="42" t="s">
        <v>84</v>
      </c>
      <c r="C35" s="41" t="s">
        <v>85</v>
      </c>
      <c r="D35" s="20" t="s">
        <v>55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152">
        <f t="shared" si="3"/>
        <v>0</v>
      </c>
    </row>
    <row r="36" spans="2:17" x14ac:dyDescent="0.2">
      <c r="B36" s="18" t="s">
        <v>86</v>
      </c>
      <c r="C36" s="41" t="s">
        <v>87</v>
      </c>
      <c r="D36" s="20" t="s">
        <v>55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152">
        <f t="shared" si="3"/>
        <v>0</v>
      </c>
    </row>
    <row r="37" spans="2:17" x14ac:dyDescent="0.2">
      <c r="B37" s="42" t="s">
        <v>88</v>
      </c>
      <c r="C37" s="41" t="s">
        <v>89</v>
      </c>
      <c r="D37" s="20" t="s">
        <v>55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152">
        <f t="shared" si="3"/>
        <v>0</v>
      </c>
    </row>
    <row r="38" spans="2:17" x14ac:dyDescent="0.2">
      <c r="B38" s="37" t="s">
        <v>90</v>
      </c>
      <c r="C38" s="137" t="s">
        <v>91</v>
      </c>
      <c r="D38" s="38" t="s">
        <v>55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4">
        <f t="shared" si="3"/>
        <v>0</v>
      </c>
    </row>
    <row r="39" spans="2:17" x14ac:dyDescent="0.2">
      <c r="B39" s="155"/>
      <c r="C39" s="143"/>
      <c r="D39" s="14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7"/>
    </row>
    <row r="40" spans="2:17" ht="13.5" thickBot="1" x14ac:dyDescent="0.25">
      <c r="B40" s="156" t="s">
        <v>92</v>
      </c>
      <c r="C40" s="157" t="s">
        <v>93</v>
      </c>
      <c r="D40" s="158" t="s">
        <v>55</v>
      </c>
      <c r="E40" s="159">
        <f>E13+E26</f>
        <v>0</v>
      </c>
      <c r="F40" s="159">
        <f t="shared" ref="F40:P40" si="5">F13+F26</f>
        <v>0</v>
      </c>
      <c r="G40" s="159">
        <f t="shared" si="5"/>
        <v>0</v>
      </c>
      <c r="H40" s="159">
        <f t="shared" si="5"/>
        <v>0</v>
      </c>
      <c r="I40" s="159">
        <f t="shared" si="5"/>
        <v>0</v>
      </c>
      <c r="J40" s="159">
        <f t="shared" si="5"/>
        <v>0</v>
      </c>
      <c r="K40" s="159">
        <f t="shared" si="5"/>
        <v>0</v>
      </c>
      <c r="L40" s="159">
        <f t="shared" si="5"/>
        <v>0</v>
      </c>
      <c r="M40" s="159">
        <f t="shared" si="5"/>
        <v>0</v>
      </c>
      <c r="N40" s="159">
        <f t="shared" si="5"/>
        <v>0</v>
      </c>
      <c r="O40" s="159">
        <f t="shared" si="5"/>
        <v>0</v>
      </c>
      <c r="P40" s="159">
        <f t="shared" si="5"/>
        <v>0</v>
      </c>
      <c r="Q40" s="160">
        <f>SUM(E40:P40)</f>
        <v>0</v>
      </c>
    </row>
    <row r="41" spans="2:17" ht="13.5" thickTop="1" x14ac:dyDescent="0.2"/>
  </sheetData>
  <mergeCells count="5">
    <mergeCell ref="B7:Q7"/>
    <mergeCell ref="B10:B11"/>
    <mergeCell ref="C10:C11"/>
    <mergeCell ref="D10:D11"/>
    <mergeCell ref="E10:Q10"/>
  </mergeCells>
  <printOptions horizontalCentered="1"/>
  <pageMargins left="0.15748031496063" right="0.15748031496063" top="0.56000000000000005" bottom="0.47" header="0.15748031496063" footer="0.15748031496063"/>
  <pageSetup paperSize="9" scale="70" orientation="landscape" r:id="rId1"/>
  <headerFooter alignWithMargins="0">
    <oddFooter>&amp;CСтрана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7FD6C-4947-486A-AD97-8EC19729249C}">
  <dimension ref="A1:Q41"/>
  <sheetViews>
    <sheetView showGridLines="0" zoomScaleNormal="100" zoomScaleSheetLayoutView="75" workbookViewId="0"/>
  </sheetViews>
  <sheetFormatPr defaultRowHeight="12.75" x14ac:dyDescent="0.2"/>
  <cols>
    <col min="1" max="1" width="1.7109375" style="10" customWidth="1"/>
    <col min="2" max="2" width="6.7109375" style="31" customWidth="1"/>
    <col min="3" max="3" width="33.7109375" style="10" customWidth="1"/>
    <col min="4" max="4" width="5.7109375" style="10" customWidth="1"/>
    <col min="5" max="16" width="11.85546875" style="10" customWidth="1"/>
    <col min="17" max="17" width="12.7109375" style="10" customWidth="1"/>
    <col min="18" max="18" width="2.42578125" style="10" customWidth="1"/>
    <col min="19" max="16384" width="9.140625" style="10"/>
  </cols>
  <sheetData>
    <row r="1" spans="1:17" ht="12.75" customHeight="1" x14ac:dyDescent="0.2">
      <c r="A1" s="8" t="s">
        <v>35</v>
      </c>
      <c r="B1" s="9"/>
      <c r="C1" s="8"/>
      <c r="D1" s="7"/>
    </row>
    <row r="2" spans="1:17" ht="12.75" customHeight="1" x14ac:dyDescent="0.2">
      <c r="A2" s="8"/>
      <c r="B2" s="9"/>
      <c r="C2" s="8"/>
      <c r="D2" s="7"/>
    </row>
    <row r="3" spans="1:17" ht="12.75" customHeight="1" x14ac:dyDescent="0.2">
      <c r="A3" s="6"/>
      <c r="B3" s="6" t="str">
        <f>+CONCATENATE(Poc.strana!$A$22," ",Poc.strana!$C$22)</f>
        <v xml:space="preserve">Назив енергетског субјекта: </v>
      </c>
      <c r="C3" s="6"/>
      <c r="D3" s="7"/>
    </row>
    <row r="4" spans="1:17" ht="12.75" customHeight="1" x14ac:dyDescent="0.2">
      <c r="A4" s="6"/>
      <c r="B4" s="6" t="str">
        <f>+CONCATENATE(Poc.strana!$A$35," ",Poc.strana!$C$35)</f>
        <v xml:space="preserve">Датум обраде: </v>
      </c>
      <c r="C4" s="6"/>
      <c r="D4" s="7"/>
    </row>
    <row r="5" spans="1:17" ht="12.75" customHeight="1" x14ac:dyDescent="0.2"/>
    <row r="6" spans="1:17" ht="12.75" customHeight="1" x14ac:dyDescent="0.2"/>
    <row r="7" spans="1:17" ht="12.75" customHeight="1" x14ac:dyDescent="0.2">
      <c r="B7" s="187" t="str">
        <f>CONCATENATE("Табела ЕТ-6-1.2. НАБАВКА ЕЛЕКТРИЧНЕ ЕНЕРГИЈЕ - РЕАЛИЗАЦИЈА/ПЛАН У"," ",Poc.strana!C25-1,". ГОДИНИ")</f>
        <v>Табела ЕТ-6-1.2. НАБАВКА ЕЛЕКТРИЧНЕ ЕНЕРГИЈЕ - РЕАЛИЗАЦИЈА/ПЛАН У 2024. ГОДИНИ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8" spans="1:17" ht="12.75" customHeight="1" thickBot="1" x14ac:dyDescent="0.25">
      <c r="C8" s="11"/>
      <c r="D8" s="11"/>
      <c r="E8" s="32"/>
      <c r="F8" s="11"/>
      <c r="G8" s="11"/>
      <c r="H8" s="11"/>
    </row>
    <row r="9" spans="1:17" ht="12.75" customHeight="1" thickTop="1" thickBot="1" x14ac:dyDescent="0.25">
      <c r="B9" s="66" t="s">
        <v>94</v>
      </c>
      <c r="C9" s="65"/>
      <c r="D9" s="63"/>
      <c r="E9" s="63"/>
      <c r="F9" s="197"/>
      <c r="G9" s="197"/>
      <c r="H9" s="63" t="s">
        <v>95</v>
      </c>
      <c r="I9" s="63"/>
      <c r="J9" s="63"/>
      <c r="K9" s="63"/>
      <c r="L9" s="63"/>
      <c r="M9" s="63"/>
      <c r="N9" s="63"/>
      <c r="O9" s="63"/>
      <c r="P9" s="63"/>
      <c r="Q9" s="64"/>
    </row>
    <row r="10" spans="1:17" ht="13.5" customHeight="1" thickTop="1" x14ac:dyDescent="0.2">
      <c r="B10" s="189" t="s">
        <v>17</v>
      </c>
      <c r="C10" s="191" t="s">
        <v>36</v>
      </c>
      <c r="D10" s="193" t="s">
        <v>37</v>
      </c>
      <c r="E10" s="195" t="s">
        <v>38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6"/>
    </row>
    <row r="11" spans="1:17" x14ac:dyDescent="0.2">
      <c r="B11" s="190"/>
      <c r="C11" s="192"/>
      <c r="D11" s="194"/>
      <c r="E11" s="25" t="s">
        <v>39</v>
      </c>
      <c r="F11" s="25" t="s">
        <v>40</v>
      </c>
      <c r="G11" s="25" t="s">
        <v>41</v>
      </c>
      <c r="H11" s="25" t="s">
        <v>42</v>
      </c>
      <c r="I11" s="25" t="s">
        <v>43</v>
      </c>
      <c r="J11" s="25" t="s">
        <v>44</v>
      </c>
      <c r="K11" s="25" t="s">
        <v>45</v>
      </c>
      <c r="L11" s="25" t="s">
        <v>46</v>
      </c>
      <c r="M11" s="25" t="s">
        <v>47</v>
      </c>
      <c r="N11" s="25" t="s">
        <v>48</v>
      </c>
      <c r="O11" s="25" t="s">
        <v>49</v>
      </c>
      <c r="P11" s="25" t="s">
        <v>50</v>
      </c>
      <c r="Q11" s="33" t="s">
        <v>51</v>
      </c>
    </row>
    <row r="12" spans="1:17" x14ac:dyDescent="0.2">
      <c r="B12" s="12"/>
      <c r="C12" s="23" t="s">
        <v>52</v>
      </c>
      <c r="D12" s="2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x14ac:dyDescent="0.2">
      <c r="B13" s="12" t="s">
        <v>53</v>
      </c>
      <c r="C13" s="13" t="s">
        <v>54</v>
      </c>
      <c r="D13" s="25" t="s">
        <v>55</v>
      </c>
      <c r="E13" s="26">
        <f>SUM(E14:E23)</f>
        <v>0</v>
      </c>
      <c r="F13" s="26">
        <f t="shared" ref="F13:P13" si="0">SUM(F14:F23)</f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  <c r="Q13" s="27">
        <f>SUM(E13:P13)</f>
        <v>0</v>
      </c>
    </row>
    <row r="14" spans="1:17" x14ac:dyDescent="0.2">
      <c r="B14" s="88">
        <v>1.1000000000000001</v>
      </c>
      <c r="C14" s="128" t="s">
        <v>56</v>
      </c>
      <c r="D14" s="16" t="s">
        <v>55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9">
        <f t="shared" ref="Q14:Q23" si="1">SUM(E14:P14)</f>
        <v>0</v>
      </c>
    </row>
    <row r="15" spans="1:17" x14ac:dyDescent="0.2">
      <c r="B15" s="138">
        <v>1.2</v>
      </c>
      <c r="C15" s="139"/>
      <c r="D15" s="20" t="s">
        <v>55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40">
        <f t="shared" si="1"/>
        <v>0</v>
      </c>
    </row>
    <row r="16" spans="1:17" x14ac:dyDescent="0.2">
      <c r="B16" s="138" t="s">
        <v>57</v>
      </c>
      <c r="C16" s="139"/>
      <c r="D16" s="20" t="s">
        <v>55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40">
        <f t="shared" si="1"/>
        <v>0</v>
      </c>
    </row>
    <row r="17" spans="2:17" x14ac:dyDescent="0.2">
      <c r="B17" s="138" t="s">
        <v>58</v>
      </c>
      <c r="C17" s="139"/>
      <c r="D17" s="20" t="s">
        <v>55</v>
      </c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40">
        <f t="shared" si="1"/>
        <v>0</v>
      </c>
    </row>
    <row r="18" spans="2:17" x14ac:dyDescent="0.2">
      <c r="B18" s="138" t="s">
        <v>59</v>
      </c>
      <c r="C18" s="139"/>
      <c r="D18" s="20" t="s">
        <v>55</v>
      </c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40">
        <f t="shared" si="1"/>
        <v>0</v>
      </c>
    </row>
    <row r="19" spans="2:17" x14ac:dyDescent="0.2">
      <c r="B19" s="138" t="s">
        <v>60</v>
      </c>
      <c r="C19" s="139"/>
      <c r="D19" s="20" t="s">
        <v>55</v>
      </c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40">
        <f t="shared" si="1"/>
        <v>0</v>
      </c>
    </row>
    <row r="20" spans="2:17" x14ac:dyDescent="0.2">
      <c r="B20" s="15" t="s">
        <v>61</v>
      </c>
      <c r="C20" s="132"/>
      <c r="D20" s="20" t="s">
        <v>55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0">
        <f t="shared" si="1"/>
        <v>0</v>
      </c>
    </row>
    <row r="21" spans="2:17" x14ac:dyDescent="0.2">
      <c r="B21" s="18" t="s">
        <v>62</v>
      </c>
      <c r="C21" s="95"/>
      <c r="D21" s="20" t="s">
        <v>55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142">
        <f t="shared" si="1"/>
        <v>0</v>
      </c>
    </row>
    <row r="22" spans="2:17" x14ac:dyDescent="0.2">
      <c r="B22" s="18" t="s">
        <v>63</v>
      </c>
      <c r="C22" s="95"/>
      <c r="D22" s="20" t="s">
        <v>55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142">
        <f t="shared" si="1"/>
        <v>0</v>
      </c>
    </row>
    <row r="23" spans="2:17" x14ac:dyDescent="0.2">
      <c r="B23" s="37" t="s">
        <v>64</v>
      </c>
      <c r="C23" s="97"/>
      <c r="D23" s="38" t="s">
        <v>55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40">
        <f t="shared" si="1"/>
        <v>0</v>
      </c>
    </row>
    <row r="24" spans="2:17" x14ac:dyDescent="0.2">
      <c r="B24" s="12"/>
      <c r="C24" s="143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</row>
    <row r="25" spans="2:17" x14ac:dyDescent="0.2">
      <c r="B25" s="62"/>
      <c r="C25" s="144" t="s">
        <v>65</v>
      </c>
      <c r="D25" s="145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7"/>
    </row>
    <row r="26" spans="2:17" x14ac:dyDescent="0.2">
      <c r="B26" s="12" t="s">
        <v>66</v>
      </c>
      <c r="C26" s="13" t="s">
        <v>67</v>
      </c>
      <c r="D26" s="25" t="s">
        <v>55</v>
      </c>
      <c r="E26" s="148">
        <f>SUM(E27:E32)+SUM(E35:E38)</f>
        <v>0</v>
      </c>
      <c r="F26" s="148">
        <f t="shared" ref="F26:P26" si="2">SUM(F27:F38)</f>
        <v>0</v>
      </c>
      <c r="G26" s="148">
        <f t="shared" si="2"/>
        <v>0</v>
      </c>
      <c r="H26" s="148">
        <f t="shared" si="2"/>
        <v>0</v>
      </c>
      <c r="I26" s="148">
        <f t="shared" si="2"/>
        <v>0</v>
      </c>
      <c r="J26" s="148">
        <f t="shared" si="2"/>
        <v>0</v>
      </c>
      <c r="K26" s="148">
        <f t="shared" si="2"/>
        <v>0</v>
      </c>
      <c r="L26" s="148">
        <f t="shared" si="2"/>
        <v>0</v>
      </c>
      <c r="M26" s="148">
        <f t="shared" si="2"/>
        <v>0</v>
      </c>
      <c r="N26" s="148">
        <f t="shared" si="2"/>
        <v>0</v>
      </c>
      <c r="O26" s="148">
        <f t="shared" si="2"/>
        <v>0</v>
      </c>
      <c r="P26" s="148">
        <f t="shared" si="2"/>
        <v>0</v>
      </c>
      <c r="Q26" s="149">
        <f>SUM(E26:P26)</f>
        <v>0</v>
      </c>
    </row>
    <row r="27" spans="2:17" x14ac:dyDescent="0.2">
      <c r="B27" s="15" t="s">
        <v>68</v>
      </c>
      <c r="C27" s="150" t="s">
        <v>69</v>
      </c>
      <c r="D27" s="16" t="s">
        <v>55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151">
        <f>SUM(E27:P27)</f>
        <v>0</v>
      </c>
    </row>
    <row r="28" spans="2:17" x14ac:dyDescent="0.2">
      <c r="B28" s="18" t="s">
        <v>70</v>
      </c>
      <c r="C28" s="41" t="s">
        <v>71</v>
      </c>
      <c r="D28" s="20" t="s">
        <v>55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152">
        <f>SUM(E28:P28)</f>
        <v>0</v>
      </c>
    </row>
    <row r="29" spans="2:17" x14ac:dyDescent="0.2">
      <c r="B29" s="18" t="s">
        <v>72</v>
      </c>
      <c r="C29" s="41" t="s">
        <v>73</v>
      </c>
      <c r="D29" s="20" t="s">
        <v>55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152">
        <f>SUM(E29:P29)</f>
        <v>0</v>
      </c>
    </row>
    <row r="30" spans="2:17" x14ac:dyDescent="0.2">
      <c r="B30" s="18" t="s">
        <v>74</v>
      </c>
      <c r="C30" s="41" t="s">
        <v>75</v>
      </c>
      <c r="D30" s="20" t="s">
        <v>55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152">
        <f t="shared" ref="Q30:Q38" si="3">SUM(E30:P30)</f>
        <v>0</v>
      </c>
    </row>
    <row r="31" spans="2:17" x14ac:dyDescent="0.2">
      <c r="B31" s="18" t="s">
        <v>76</v>
      </c>
      <c r="C31" s="41" t="s">
        <v>77</v>
      </c>
      <c r="D31" s="20" t="s">
        <v>55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152">
        <f t="shared" si="3"/>
        <v>0</v>
      </c>
    </row>
    <row r="32" spans="2:17" x14ac:dyDescent="0.2">
      <c r="B32" s="18" t="s">
        <v>78</v>
      </c>
      <c r="C32" s="41" t="s">
        <v>79</v>
      </c>
      <c r="D32" s="20" t="s">
        <v>55</v>
      </c>
      <c r="E32" s="175">
        <f>E33+E34</f>
        <v>0</v>
      </c>
      <c r="F32" s="175">
        <f t="shared" ref="F32:P32" si="4">F33+F34</f>
        <v>0</v>
      </c>
      <c r="G32" s="175">
        <f t="shared" si="4"/>
        <v>0</v>
      </c>
      <c r="H32" s="175">
        <f t="shared" si="4"/>
        <v>0</v>
      </c>
      <c r="I32" s="175">
        <f t="shared" si="4"/>
        <v>0</v>
      </c>
      <c r="J32" s="175">
        <f t="shared" si="4"/>
        <v>0</v>
      </c>
      <c r="K32" s="175">
        <f t="shared" si="4"/>
        <v>0</v>
      </c>
      <c r="L32" s="175">
        <f t="shared" si="4"/>
        <v>0</v>
      </c>
      <c r="M32" s="175">
        <f t="shared" si="4"/>
        <v>0</v>
      </c>
      <c r="N32" s="175">
        <f t="shared" si="4"/>
        <v>0</v>
      </c>
      <c r="O32" s="175">
        <f t="shared" si="4"/>
        <v>0</v>
      </c>
      <c r="P32" s="175">
        <f t="shared" si="4"/>
        <v>0</v>
      </c>
      <c r="Q32" s="152">
        <f t="shared" si="3"/>
        <v>0</v>
      </c>
    </row>
    <row r="33" spans="2:17" x14ac:dyDescent="0.2">
      <c r="B33" s="18" t="s">
        <v>80</v>
      </c>
      <c r="C33" s="41" t="s">
        <v>81</v>
      </c>
      <c r="D33" s="20" t="s">
        <v>55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152">
        <f t="shared" si="3"/>
        <v>0</v>
      </c>
    </row>
    <row r="34" spans="2:17" x14ac:dyDescent="0.2">
      <c r="B34" s="18" t="s">
        <v>82</v>
      </c>
      <c r="C34" s="41" t="s">
        <v>83</v>
      </c>
      <c r="D34" s="20" t="s">
        <v>55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152">
        <f t="shared" si="3"/>
        <v>0</v>
      </c>
    </row>
    <row r="35" spans="2:17" x14ac:dyDescent="0.2">
      <c r="B35" s="42" t="s">
        <v>84</v>
      </c>
      <c r="C35" s="41" t="s">
        <v>85</v>
      </c>
      <c r="D35" s="20" t="s">
        <v>55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152">
        <f t="shared" si="3"/>
        <v>0</v>
      </c>
    </row>
    <row r="36" spans="2:17" x14ac:dyDescent="0.2">
      <c r="B36" s="18" t="s">
        <v>86</v>
      </c>
      <c r="C36" s="41" t="s">
        <v>87</v>
      </c>
      <c r="D36" s="20" t="s">
        <v>55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152">
        <f t="shared" si="3"/>
        <v>0</v>
      </c>
    </row>
    <row r="37" spans="2:17" x14ac:dyDescent="0.2">
      <c r="B37" s="42" t="s">
        <v>88</v>
      </c>
      <c r="C37" s="41" t="s">
        <v>89</v>
      </c>
      <c r="D37" s="20" t="s">
        <v>55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152">
        <f t="shared" si="3"/>
        <v>0</v>
      </c>
    </row>
    <row r="38" spans="2:17" x14ac:dyDescent="0.2">
      <c r="B38" s="37" t="s">
        <v>90</v>
      </c>
      <c r="C38" s="137" t="s">
        <v>91</v>
      </c>
      <c r="D38" s="38" t="s">
        <v>55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4">
        <f t="shared" si="3"/>
        <v>0</v>
      </c>
    </row>
    <row r="39" spans="2:17" x14ac:dyDescent="0.2">
      <c r="B39" s="155"/>
      <c r="C39" s="143"/>
      <c r="D39" s="14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7"/>
    </row>
    <row r="40" spans="2:17" ht="13.5" thickBot="1" x14ac:dyDescent="0.25">
      <c r="B40" s="156" t="s">
        <v>92</v>
      </c>
      <c r="C40" s="157" t="s">
        <v>93</v>
      </c>
      <c r="D40" s="158" t="s">
        <v>55</v>
      </c>
      <c r="E40" s="159">
        <f>E13+E26</f>
        <v>0</v>
      </c>
      <c r="F40" s="159">
        <f t="shared" ref="F40:P40" si="5">F13+F26</f>
        <v>0</v>
      </c>
      <c r="G40" s="159">
        <f t="shared" si="5"/>
        <v>0</v>
      </c>
      <c r="H40" s="159">
        <f t="shared" si="5"/>
        <v>0</v>
      </c>
      <c r="I40" s="159">
        <f t="shared" si="5"/>
        <v>0</v>
      </c>
      <c r="J40" s="159">
        <f t="shared" si="5"/>
        <v>0</v>
      </c>
      <c r="K40" s="159">
        <f t="shared" si="5"/>
        <v>0</v>
      </c>
      <c r="L40" s="159">
        <f t="shared" si="5"/>
        <v>0</v>
      </c>
      <c r="M40" s="159">
        <f t="shared" si="5"/>
        <v>0</v>
      </c>
      <c r="N40" s="159">
        <f t="shared" si="5"/>
        <v>0</v>
      </c>
      <c r="O40" s="159">
        <f t="shared" si="5"/>
        <v>0</v>
      </c>
      <c r="P40" s="159">
        <f t="shared" si="5"/>
        <v>0</v>
      </c>
      <c r="Q40" s="160">
        <f>SUM(E40:P40)</f>
        <v>0</v>
      </c>
    </row>
    <row r="41" spans="2:17" ht="13.5" thickTop="1" x14ac:dyDescent="0.2"/>
  </sheetData>
  <mergeCells count="6">
    <mergeCell ref="B7:Q7"/>
    <mergeCell ref="B10:B11"/>
    <mergeCell ref="C10:C11"/>
    <mergeCell ref="D10:D11"/>
    <mergeCell ref="E10:Q10"/>
    <mergeCell ref="F9:G9"/>
  </mergeCells>
  <printOptions horizontalCentered="1"/>
  <pageMargins left="0.15748031496063" right="0.15748031496063" top="0.56000000000000005" bottom="0.47" header="0.15748031496063" footer="0.15748031496063"/>
  <pageSetup paperSize="9" scale="70" orientation="landscape" r:id="rId1"/>
  <headerFooter alignWithMargins="0">
    <oddFooter>&amp;CСтрана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F2CEE-44B4-4C94-83BC-40BDECFB5B8F}">
  <dimension ref="A1:Q41"/>
  <sheetViews>
    <sheetView showGridLines="0" zoomScaleNormal="100" zoomScaleSheetLayoutView="75" workbookViewId="0"/>
  </sheetViews>
  <sheetFormatPr defaultRowHeight="12.75" x14ac:dyDescent="0.2"/>
  <cols>
    <col min="1" max="1" width="1.7109375" style="10" customWidth="1"/>
    <col min="2" max="2" width="6.7109375" style="31" customWidth="1"/>
    <col min="3" max="3" width="33.7109375" style="10" customWidth="1"/>
    <col min="4" max="4" width="5.7109375" style="10" customWidth="1"/>
    <col min="5" max="16" width="11.85546875" style="10" customWidth="1"/>
    <col min="17" max="17" width="12.7109375" style="10" customWidth="1"/>
    <col min="18" max="18" width="2.42578125" style="10" customWidth="1"/>
    <col min="19" max="16384" width="9.140625" style="10"/>
  </cols>
  <sheetData>
    <row r="1" spans="1:17" ht="12.75" customHeight="1" x14ac:dyDescent="0.2">
      <c r="A1" s="8" t="s">
        <v>35</v>
      </c>
      <c r="B1" s="9"/>
      <c r="C1" s="8"/>
      <c r="D1" s="7"/>
    </row>
    <row r="2" spans="1:17" ht="12.75" customHeight="1" x14ac:dyDescent="0.2">
      <c r="A2" s="8"/>
      <c r="B2" s="9"/>
      <c r="C2" s="8"/>
      <c r="D2" s="7"/>
    </row>
    <row r="3" spans="1:17" ht="12.75" customHeight="1" x14ac:dyDescent="0.2">
      <c r="A3" s="6"/>
      <c r="B3" s="6" t="str">
        <f>+CONCATENATE(Poc.strana!$A$22," ",Poc.strana!$C$22)</f>
        <v xml:space="preserve">Назив енергетског субјекта: </v>
      </c>
      <c r="C3" s="6"/>
      <c r="D3" s="7"/>
    </row>
    <row r="4" spans="1:17" ht="12.75" customHeight="1" x14ac:dyDescent="0.2">
      <c r="A4" s="6"/>
      <c r="B4" s="6" t="str">
        <f>+CONCATENATE(Poc.strana!$A$35," ",Poc.strana!$C$35)</f>
        <v xml:space="preserve">Датум обраде: </v>
      </c>
      <c r="C4" s="6"/>
      <c r="D4" s="7"/>
    </row>
    <row r="5" spans="1:17" ht="12.75" customHeight="1" x14ac:dyDescent="0.2"/>
    <row r="6" spans="1:17" ht="12.75" customHeight="1" x14ac:dyDescent="0.2"/>
    <row r="7" spans="1:17" ht="12.75" customHeight="1" x14ac:dyDescent="0.2">
      <c r="B7" s="187" t="str">
        <f>CONCATENATE("Табела ЕТ-6-1.3. НАБАВКА ЕЛЕКТРИЧНЕ ЕНЕРГИЈЕ - РЕАЛИЗАЦИЈА У"," ",Poc.strana!C25-2,". ГОДИНИ")</f>
        <v>Табела ЕТ-6-1.3. НАБАВКА ЕЛЕКТРИЧНЕ ЕНЕРГИЈЕ - РЕАЛИЗАЦИЈА У 2023. ГОДИНИ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8" spans="1:17" ht="12.75" customHeight="1" x14ac:dyDescent="0.2">
      <c r="C8" s="11"/>
      <c r="D8" s="11"/>
      <c r="E8" s="32"/>
      <c r="F8" s="11"/>
      <c r="G8" s="11"/>
      <c r="H8" s="11"/>
    </row>
    <row r="9" spans="1:17" ht="12.75" customHeight="1" thickBot="1" x14ac:dyDescent="0.25"/>
    <row r="10" spans="1:17" ht="13.5" customHeight="1" thickTop="1" x14ac:dyDescent="0.2">
      <c r="B10" s="189" t="s">
        <v>17</v>
      </c>
      <c r="C10" s="191" t="s">
        <v>36</v>
      </c>
      <c r="D10" s="193" t="s">
        <v>37</v>
      </c>
      <c r="E10" s="195" t="s">
        <v>38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6"/>
    </row>
    <row r="11" spans="1:17" x14ac:dyDescent="0.2">
      <c r="B11" s="190"/>
      <c r="C11" s="192"/>
      <c r="D11" s="194"/>
      <c r="E11" s="25" t="s">
        <v>39</v>
      </c>
      <c r="F11" s="25" t="s">
        <v>40</v>
      </c>
      <c r="G11" s="25" t="s">
        <v>41</v>
      </c>
      <c r="H11" s="25" t="s">
        <v>42</v>
      </c>
      <c r="I11" s="25" t="s">
        <v>43</v>
      </c>
      <c r="J11" s="25" t="s">
        <v>44</v>
      </c>
      <c r="K11" s="25" t="s">
        <v>45</v>
      </c>
      <c r="L11" s="25" t="s">
        <v>46</v>
      </c>
      <c r="M11" s="25" t="s">
        <v>47</v>
      </c>
      <c r="N11" s="25" t="s">
        <v>48</v>
      </c>
      <c r="O11" s="25" t="s">
        <v>49</v>
      </c>
      <c r="P11" s="25" t="s">
        <v>50</v>
      </c>
      <c r="Q11" s="33" t="s">
        <v>51</v>
      </c>
    </row>
    <row r="12" spans="1:17" x14ac:dyDescent="0.2">
      <c r="B12" s="12"/>
      <c r="C12" s="23" t="s">
        <v>52</v>
      </c>
      <c r="D12" s="2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x14ac:dyDescent="0.2">
      <c r="B13" s="12" t="s">
        <v>53</v>
      </c>
      <c r="C13" s="13" t="s">
        <v>54</v>
      </c>
      <c r="D13" s="25" t="s">
        <v>55</v>
      </c>
      <c r="E13" s="26">
        <f>SUM(E14:E23)</f>
        <v>0</v>
      </c>
      <c r="F13" s="26">
        <f t="shared" ref="F13:P13" si="0">SUM(F14:F23)</f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  <c r="Q13" s="27">
        <f>SUM(E13:P13)</f>
        <v>0</v>
      </c>
    </row>
    <row r="14" spans="1:17" x14ac:dyDescent="0.2">
      <c r="B14" s="88">
        <v>1.1000000000000001</v>
      </c>
      <c r="C14" s="128" t="s">
        <v>56</v>
      </c>
      <c r="D14" s="16" t="s">
        <v>55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9">
        <f t="shared" ref="Q14:Q23" si="1">SUM(E14:P14)</f>
        <v>0</v>
      </c>
    </row>
    <row r="15" spans="1:17" x14ac:dyDescent="0.2">
      <c r="B15" s="138">
        <v>1.2</v>
      </c>
      <c r="C15" s="139"/>
      <c r="D15" s="20" t="s">
        <v>55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40">
        <f t="shared" si="1"/>
        <v>0</v>
      </c>
    </row>
    <row r="16" spans="1:17" x14ac:dyDescent="0.2">
      <c r="B16" s="138" t="s">
        <v>57</v>
      </c>
      <c r="C16" s="139"/>
      <c r="D16" s="20" t="s">
        <v>55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40">
        <f t="shared" si="1"/>
        <v>0</v>
      </c>
    </row>
    <row r="17" spans="2:17" x14ac:dyDescent="0.2">
      <c r="B17" s="138" t="s">
        <v>58</v>
      </c>
      <c r="C17" s="139"/>
      <c r="D17" s="20" t="s">
        <v>55</v>
      </c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40">
        <f t="shared" si="1"/>
        <v>0</v>
      </c>
    </row>
    <row r="18" spans="2:17" x14ac:dyDescent="0.2">
      <c r="B18" s="138" t="s">
        <v>59</v>
      </c>
      <c r="C18" s="139"/>
      <c r="D18" s="20" t="s">
        <v>55</v>
      </c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40">
        <f t="shared" si="1"/>
        <v>0</v>
      </c>
    </row>
    <row r="19" spans="2:17" x14ac:dyDescent="0.2">
      <c r="B19" s="138" t="s">
        <v>60</v>
      </c>
      <c r="C19" s="139"/>
      <c r="D19" s="20" t="s">
        <v>55</v>
      </c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40">
        <f t="shared" si="1"/>
        <v>0</v>
      </c>
    </row>
    <row r="20" spans="2:17" x14ac:dyDescent="0.2">
      <c r="B20" s="15" t="s">
        <v>61</v>
      </c>
      <c r="C20" s="132"/>
      <c r="D20" s="20" t="s">
        <v>55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0">
        <f t="shared" si="1"/>
        <v>0</v>
      </c>
    </row>
    <row r="21" spans="2:17" x14ac:dyDescent="0.2">
      <c r="B21" s="18" t="s">
        <v>62</v>
      </c>
      <c r="C21" s="95"/>
      <c r="D21" s="20" t="s">
        <v>55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142">
        <f t="shared" si="1"/>
        <v>0</v>
      </c>
    </row>
    <row r="22" spans="2:17" x14ac:dyDescent="0.2">
      <c r="B22" s="18" t="s">
        <v>63</v>
      </c>
      <c r="C22" s="95"/>
      <c r="D22" s="20" t="s">
        <v>55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142">
        <f t="shared" si="1"/>
        <v>0</v>
      </c>
    </row>
    <row r="23" spans="2:17" x14ac:dyDescent="0.2">
      <c r="B23" s="37" t="s">
        <v>64</v>
      </c>
      <c r="C23" s="97"/>
      <c r="D23" s="38" t="s">
        <v>55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40">
        <f t="shared" si="1"/>
        <v>0</v>
      </c>
    </row>
    <row r="24" spans="2:17" x14ac:dyDescent="0.2">
      <c r="B24" s="12"/>
      <c r="C24" s="143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</row>
    <row r="25" spans="2:17" x14ac:dyDescent="0.2">
      <c r="B25" s="62"/>
      <c r="C25" s="144" t="s">
        <v>65</v>
      </c>
      <c r="D25" s="145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7"/>
    </row>
    <row r="26" spans="2:17" x14ac:dyDescent="0.2">
      <c r="B26" s="12" t="s">
        <v>66</v>
      </c>
      <c r="C26" s="13" t="s">
        <v>67</v>
      </c>
      <c r="D26" s="25" t="s">
        <v>55</v>
      </c>
      <c r="E26" s="148">
        <f>SUM(E27:E32)+SUM(E35:E38)</f>
        <v>0</v>
      </c>
      <c r="F26" s="148">
        <f t="shared" ref="F26:P26" si="2">SUM(F27:F38)</f>
        <v>0</v>
      </c>
      <c r="G26" s="148">
        <f t="shared" si="2"/>
        <v>0</v>
      </c>
      <c r="H26" s="148">
        <f t="shared" si="2"/>
        <v>0</v>
      </c>
      <c r="I26" s="148">
        <f t="shared" si="2"/>
        <v>0</v>
      </c>
      <c r="J26" s="148">
        <f t="shared" si="2"/>
        <v>0</v>
      </c>
      <c r="K26" s="148">
        <f t="shared" si="2"/>
        <v>0</v>
      </c>
      <c r="L26" s="148">
        <f t="shared" si="2"/>
        <v>0</v>
      </c>
      <c r="M26" s="148">
        <f t="shared" si="2"/>
        <v>0</v>
      </c>
      <c r="N26" s="148">
        <f t="shared" si="2"/>
        <v>0</v>
      </c>
      <c r="O26" s="148">
        <f t="shared" si="2"/>
        <v>0</v>
      </c>
      <c r="P26" s="148">
        <f t="shared" si="2"/>
        <v>0</v>
      </c>
      <c r="Q26" s="149">
        <f>SUM(E26:P26)</f>
        <v>0</v>
      </c>
    </row>
    <row r="27" spans="2:17" x14ac:dyDescent="0.2">
      <c r="B27" s="15" t="s">
        <v>68</v>
      </c>
      <c r="C27" s="150" t="s">
        <v>69</v>
      </c>
      <c r="D27" s="16" t="s">
        <v>55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151">
        <f>SUM(E27:P27)</f>
        <v>0</v>
      </c>
    </row>
    <row r="28" spans="2:17" x14ac:dyDescent="0.2">
      <c r="B28" s="18" t="s">
        <v>70</v>
      </c>
      <c r="C28" s="41" t="s">
        <v>71</v>
      </c>
      <c r="D28" s="20" t="s">
        <v>55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152">
        <f>SUM(E28:P28)</f>
        <v>0</v>
      </c>
    </row>
    <row r="29" spans="2:17" x14ac:dyDescent="0.2">
      <c r="B29" s="18" t="s">
        <v>72</v>
      </c>
      <c r="C29" s="41" t="s">
        <v>73</v>
      </c>
      <c r="D29" s="20" t="s">
        <v>55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152">
        <f>SUM(E29:P29)</f>
        <v>0</v>
      </c>
    </row>
    <row r="30" spans="2:17" x14ac:dyDescent="0.2">
      <c r="B30" s="18" t="s">
        <v>74</v>
      </c>
      <c r="C30" s="41" t="s">
        <v>75</v>
      </c>
      <c r="D30" s="20" t="s">
        <v>55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152">
        <f t="shared" ref="Q30:Q38" si="3">SUM(E30:P30)</f>
        <v>0</v>
      </c>
    </row>
    <row r="31" spans="2:17" x14ac:dyDescent="0.2">
      <c r="B31" s="18" t="s">
        <v>76</v>
      </c>
      <c r="C31" s="41" t="s">
        <v>77</v>
      </c>
      <c r="D31" s="20" t="s">
        <v>55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152">
        <f t="shared" si="3"/>
        <v>0</v>
      </c>
    </row>
    <row r="32" spans="2:17" x14ac:dyDescent="0.2">
      <c r="B32" s="18" t="s">
        <v>78</v>
      </c>
      <c r="C32" s="41" t="s">
        <v>79</v>
      </c>
      <c r="D32" s="20" t="s">
        <v>55</v>
      </c>
      <c r="E32" s="175">
        <f>E33+E34</f>
        <v>0</v>
      </c>
      <c r="F32" s="175">
        <f t="shared" ref="F32:P32" si="4">F33+F34</f>
        <v>0</v>
      </c>
      <c r="G32" s="175">
        <f t="shared" si="4"/>
        <v>0</v>
      </c>
      <c r="H32" s="175">
        <f t="shared" si="4"/>
        <v>0</v>
      </c>
      <c r="I32" s="175">
        <f t="shared" si="4"/>
        <v>0</v>
      </c>
      <c r="J32" s="175">
        <f t="shared" si="4"/>
        <v>0</v>
      </c>
      <c r="K32" s="175">
        <f t="shared" si="4"/>
        <v>0</v>
      </c>
      <c r="L32" s="175">
        <f t="shared" si="4"/>
        <v>0</v>
      </c>
      <c r="M32" s="175">
        <f t="shared" si="4"/>
        <v>0</v>
      </c>
      <c r="N32" s="175">
        <f t="shared" si="4"/>
        <v>0</v>
      </c>
      <c r="O32" s="175">
        <f t="shared" si="4"/>
        <v>0</v>
      </c>
      <c r="P32" s="175">
        <f t="shared" si="4"/>
        <v>0</v>
      </c>
      <c r="Q32" s="152">
        <f t="shared" si="3"/>
        <v>0</v>
      </c>
    </row>
    <row r="33" spans="2:17" x14ac:dyDescent="0.2">
      <c r="B33" s="18" t="s">
        <v>80</v>
      </c>
      <c r="C33" s="41" t="s">
        <v>81</v>
      </c>
      <c r="D33" s="20" t="s">
        <v>55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152">
        <f t="shared" si="3"/>
        <v>0</v>
      </c>
    </row>
    <row r="34" spans="2:17" x14ac:dyDescent="0.2">
      <c r="B34" s="18" t="s">
        <v>82</v>
      </c>
      <c r="C34" s="41" t="s">
        <v>83</v>
      </c>
      <c r="D34" s="20" t="s">
        <v>55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152">
        <f t="shared" si="3"/>
        <v>0</v>
      </c>
    </row>
    <row r="35" spans="2:17" x14ac:dyDescent="0.2">
      <c r="B35" s="42" t="s">
        <v>84</v>
      </c>
      <c r="C35" s="41" t="s">
        <v>85</v>
      </c>
      <c r="D35" s="20" t="s">
        <v>55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152">
        <f t="shared" si="3"/>
        <v>0</v>
      </c>
    </row>
    <row r="36" spans="2:17" x14ac:dyDescent="0.2">
      <c r="B36" s="18" t="s">
        <v>86</v>
      </c>
      <c r="C36" s="41" t="s">
        <v>87</v>
      </c>
      <c r="D36" s="20" t="s">
        <v>55</v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152">
        <f t="shared" si="3"/>
        <v>0</v>
      </c>
    </row>
    <row r="37" spans="2:17" x14ac:dyDescent="0.2">
      <c r="B37" s="42" t="s">
        <v>88</v>
      </c>
      <c r="C37" s="41" t="s">
        <v>89</v>
      </c>
      <c r="D37" s="20" t="s">
        <v>55</v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152">
        <f t="shared" si="3"/>
        <v>0</v>
      </c>
    </row>
    <row r="38" spans="2:17" x14ac:dyDescent="0.2">
      <c r="B38" s="37" t="s">
        <v>90</v>
      </c>
      <c r="C38" s="137" t="s">
        <v>91</v>
      </c>
      <c r="D38" s="38" t="s">
        <v>55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4">
        <f t="shared" si="3"/>
        <v>0</v>
      </c>
    </row>
    <row r="39" spans="2:17" x14ac:dyDescent="0.2">
      <c r="B39" s="155"/>
      <c r="C39" s="143"/>
      <c r="D39" s="14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7"/>
    </row>
    <row r="40" spans="2:17" ht="13.5" thickBot="1" x14ac:dyDescent="0.25">
      <c r="B40" s="156" t="s">
        <v>92</v>
      </c>
      <c r="C40" s="157" t="s">
        <v>93</v>
      </c>
      <c r="D40" s="158" t="s">
        <v>55</v>
      </c>
      <c r="E40" s="159">
        <f>E13+E26</f>
        <v>0</v>
      </c>
      <c r="F40" s="159">
        <f t="shared" ref="F40:P40" si="5">F13+F26</f>
        <v>0</v>
      </c>
      <c r="G40" s="159">
        <f t="shared" si="5"/>
        <v>0</v>
      </c>
      <c r="H40" s="159">
        <f t="shared" si="5"/>
        <v>0</v>
      </c>
      <c r="I40" s="159">
        <f t="shared" si="5"/>
        <v>0</v>
      </c>
      <c r="J40" s="159">
        <f t="shared" si="5"/>
        <v>0</v>
      </c>
      <c r="K40" s="159">
        <f t="shared" si="5"/>
        <v>0</v>
      </c>
      <c r="L40" s="159">
        <f t="shared" si="5"/>
        <v>0</v>
      </c>
      <c r="M40" s="159">
        <f t="shared" si="5"/>
        <v>0</v>
      </c>
      <c r="N40" s="159">
        <f t="shared" si="5"/>
        <v>0</v>
      </c>
      <c r="O40" s="159">
        <f t="shared" si="5"/>
        <v>0</v>
      </c>
      <c r="P40" s="159">
        <f t="shared" si="5"/>
        <v>0</v>
      </c>
      <c r="Q40" s="160">
        <f>SUM(E40:P40)</f>
        <v>0</v>
      </c>
    </row>
    <row r="41" spans="2:17" ht="13.5" thickTop="1" x14ac:dyDescent="0.2"/>
  </sheetData>
  <mergeCells count="5">
    <mergeCell ref="B7:Q7"/>
    <mergeCell ref="B10:B11"/>
    <mergeCell ref="C10:C11"/>
    <mergeCell ref="D10:D11"/>
    <mergeCell ref="E10:Q10"/>
  </mergeCells>
  <printOptions horizontalCentered="1"/>
  <pageMargins left="0.15748031496063" right="0.15748031496063" top="0.56000000000000005" bottom="0.47" header="0.15748031496063" footer="0.15748031496063"/>
  <pageSetup paperSize="9" scale="70" orientation="landscape" r:id="rId1"/>
  <headerFooter alignWithMargins="0">
    <oddFooter>&amp;CСтрана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7F95-B7EF-4C4B-9647-9330EF3CF3B7}">
  <dimension ref="A1:W228"/>
  <sheetViews>
    <sheetView showGridLines="0" zoomScaleNormal="100" zoomScaleSheetLayoutView="75" workbookViewId="0"/>
  </sheetViews>
  <sheetFormatPr defaultRowHeight="12.75" x14ac:dyDescent="0.2"/>
  <cols>
    <col min="1" max="1" width="1.7109375" style="10" customWidth="1"/>
    <col min="2" max="2" width="9.42578125" style="31" customWidth="1"/>
    <col min="3" max="3" width="32.7109375" style="10" customWidth="1"/>
    <col min="4" max="4" width="5.7109375" style="10" customWidth="1"/>
    <col min="5" max="16" width="8.85546875" style="10" customWidth="1"/>
    <col min="17" max="17" width="12.7109375" style="10" customWidth="1"/>
    <col min="18" max="18" width="2.85546875" customWidth="1"/>
    <col min="257" max="257" width="1.7109375" customWidth="1"/>
    <col min="258" max="258" width="9.42578125" customWidth="1"/>
    <col min="259" max="259" width="32.7109375" customWidth="1"/>
    <col min="260" max="260" width="5.7109375" customWidth="1"/>
    <col min="261" max="272" width="8.85546875" customWidth="1"/>
    <col min="273" max="273" width="12.7109375" customWidth="1"/>
    <col min="274" max="274" width="2.85546875" customWidth="1"/>
    <col min="513" max="513" width="1.7109375" customWidth="1"/>
    <col min="514" max="514" width="9.42578125" customWidth="1"/>
    <col min="515" max="515" width="32.7109375" customWidth="1"/>
    <col min="516" max="516" width="5.7109375" customWidth="1"/>
    <col min="517" max="528" width="8.85546875" customWidth="1"/>
    <col min="529" max="529" width="12.7109375" customWidth="1"/>
    <col min="530" max="530" width="2.85546875" customWidth="1"/>
    <col min="769" max="769" width="1.7109375" customWidth="1"/>
    <col min="770" max="770" width="9.42578125" customWidth="1"/>
    <col min="771" max="771" width="32.7109375" customWidth="1"/>
    <col min="772" max="772" width="5.7109375" customWidth="1"/>
    <col min="773" max="784" width="8.85546875" customWidth="1"/>
    <col min="785" max="785" width="12.7109375" customWidth="1"/>
    <col min="786" max="786" width="2.85546875" customWidth="1"/>
    <col min="1025" max="1025" width="1.7109375" customWidth="1"/>
    <col min="1026" max="1026" width="9.42578125" customWidth="1"/>
    <col min="1027" max="1027" width="32.7109375" customWidth="1"/>
    <col min="1028" max="1028" width="5.7109375" customWidth="1"/>
    <col min="1029" max="1040" width="8.85546875" customWidth="1"/>
    <col min="1041" max="1041" width="12.7109375" customWidth="1"/>
    <col min="1042" max="1042" width="2.85546875" customWidth="1"/>
    <col min="1281" max="1281" width="1.7109375" customWidth="1"/>
    <col min="1282" max="1282" width="9.42578125" customWidth="1"/>
    <col min="1283" max="1283" width="32.7109375" customWidth="1"/>
    <col min="1284" max="1284" width="5.7109375" customWidth="1"/>
    <col min="1285" max="1296" width="8.85546875" customWidth="1"/>
    <col min="1297" max="1297" width="12.7109375" customWidth="1"/>
    <col min="1298" max="1298" width="2.85546875" customWidth="1"/>
    <col min="1537" max="1537" width="1.7109375" customWidth="1"/>
    <col min="1538" max="1538" width="9.42578125" customWidth="1"/>
    <col min="1539" max="1539" width="32.7109375" customWidth="1"/>
    <col min="1540" max="1540" width="5.7109375" customWidth="1"/>
    <col min="1541" max="1552" width="8.85546875" customWidth="1"/>
    <col min="1553" max="1553" width="12.7109375" customWidth="1"/>
    <col min="1554" max="1554" width="2.85546875" customWidth="1"/>
    <col min="1793" max="1793" width="1.7109375" customWidth="1"/>
    <col min="1794" max="1794" width="9.42578125" customWidth="1"/>
    <col min="1795" max="1795" width="32.7109375" customWidth="1"/>
    <col min="1796" max="1796" width="5.7109375" customWidth="1"/>
    <col min="1797" max="1808" width="8.85546875" customWidth="1"/>
    <col min="1809" max="1809" width="12.7109375" customWidth="1"/>
    <col min="1810" max="1810" width="2.85546875" customWidth="1"/>
    <col min="2049" max="2049" width="1.7109375" customWidth="1"/>
    <col min="2050" max="2050" width="9.42578125" customWidth="1"/>
    <col min="2051" max="2051" width="32.7109375" customWidth="1"/>
    <col min="2052" max="2052" width="5.7109375" customWidth="1"/>
    <col min="2053" max="2064" width="8.85546875" customWidth="1"/>
    <col min="2065" max="2065" width="12.7109375" customWidth="1"/>
    <col min="2066" max="2066" width="2.85546875" customWidth="1"/>
    <col min="2305" max="2305" width="1.7109375" customWidth="1"/>
    <col min="2306" max="2306" width="9.42578125" customWidth="1"/>
    <col min="2307" max="2307" width="32.7109375" customWidth="1"/>
    <col min="2308" max="2308" width="5.7109375" customWidth="1"/>
    <col min="2309" max="2320" width="8.85546875" customWidth="1"/>
    <col min="2321" max="2321" width="12.7109375" customWidth="1"/>
    <col min="2322" max="2322" width="2.85546875" customWidth="1"/>
    <col min="2561" max="2561" width="1.7109375" customWidth="1"/>
    <col min="2562" max="2562" width="9.42578125" customWidth="1"/>
    <col min="2563" max="2563" width="32.7109375" customWidth="1"/>
    <col min="2564" max="2564" width="5.7109375" customWidth="1"/>
    <col min="2565" max="2576" width="8.85546875" customWidth="1"/>
    <col min="2577" max="2577" width="12.7109375" customWidth="1"/>
    <col min="2578" max="2578" width="2.85546875" customWidth="1"/>
    <col min="2817" max="2817" width="1.7109375" customWidth="1"/>
    <col min="2818" max="2818" width="9.42578125" customWidth="1"/>
    <col min="2819" max="2819" width="32.7109375" customWidth="1"/>
    <col min="2820" max="2820" width="5.7109375" customWidth="1"/>
    <col min="2821" max="2832" width="8.85546875" customWidth="1"/>
    <col min="2833" max="2833" width="12.7109375" customWidth="1"/>
    <col min="2834" max="2834" width="2.85546875" customWidth="1"/>
    <col min="3073" max="3073" width="1.7109375" customWidth="1"/>
    <col min="3074" max="3074" width="9.42578125" customWidth="1"/>
    <col min="3075" max="3075" width="32.7109375" customWidth="1"/>
    <col min="3076" max="3076" width="5.7109375" customWidth="1"/>
    <col min="3077" max="3088" width="8.85546875" customWidth="1"/>
    <col min="3089" max="3089" width="12.7109375" customWidth="1"/>
    <col min="3090" max="3090" width="2.85546875" customWidth="1"/>
    <col min="3329" max="3329" width="1.7109375" customWidth="1"/>
    <col min="3330" max="3330" width="9.42578125" customWidth="1"/>
    <col min="3331" max="3331" width="32.7109375" customWidth="1"/>
    <col min="3332" max="3332" width="5.7109375" customWidth="1"/>
    <col min="3333" max="3344" width="8.85546875" customWidth="1"/>
    <col min="3345" max="3345" width="12.7109375" customWidth="1"/>
    <col min="3346" max="3346" width="2.85546875" customWidth="1"/>
    <col min="3585" max="3585" width="1.7109375" customWidth="1"/>
    <col min="3586" max="3586" width="9.42578125" customWidth="1"/>
    <col min="3587" max="3587" width="32.7109375" customWidth="1"/>
    <col min="3588" max="3588" width="5.7109375" customWidth="1"/>
    <col min="3589" max="3600" width="8.85546875" customWidth="1"/>
    <col min="3601" max="3601" width="12.7109375" customWidth="1"/>
    <col min="3602" max="3602" width="2.85546875" customWidth="1"/>
    <col min="3841" max="3841" width="1.7109375" customWidth="1"/>
    <col min="3842" max="3842" width="9.42578125" customWidth="1"/>
    <col min="3843" max="3843" width="32.7109375" customWidth="1"/>
    <col min="3844" max="3844" width="5.7109375" customWidth="1"/>
    <col min="3845" max="3856" width="8.85546875" customWidth="1"/>
    <col min="3857" max="3857" width="12.7109375" customWidth="1"/>
    <col min="3858" max="3858" width="2.85546875" customWidth="1"/>
    <col min="4097" max="4097" width="1.7109375" customWidth="1"/>
    <col min="4098" max="4098" width="9.42578125" customWidth="1"/>
    <col min="4099" max="4099" width="32.7109375" customWidth="1"/>
    <col min="4100" max="4100" width="5.7109375" customWidth="1"/>
    <col min="4101" max="4112" width="8.85546875" customWidth="1"/>
    <col min="4113" max="4113" width="12.7109375" customWidth="1"/>
    <col min="4114" max="4114" width="2.85546875" customWidth="1"/>
    <col min="4353" max="4353" width="1.7109375" customWidth="1"/>
    <col min="4354" max="4354" width="9.42578125" customWidth="1"/>
    <col min="4355" max="4355" width="32.7109375" customWidth="1"/>
    <col min="4356" max="4356" width="5.7109375" customWidth="1"/>
    <col min="4357" max="4368" width="8.85546875" customWidth="1"/>
    <col min="4369" max="4369" width="12.7109375" customWidth="1"/>
    <col min="4370" max="4370" width="2.85546875" customWidth="1"/>
    <col min="4609" max="4609" width="1.7109375" customWidth="1"/>
    <col min="4610" max="4610" width="9.42578125" customWidth="1"/>
    <col min="4611" max="4611" width="32.7109375" customWidth="1"/>
    <col min="4612" max="4612" width="5.7109375" customWidth="1"/>
    <col min="4613" max="4624" width="8.85546875" customWidth="1"/>
    <col min="4625" max="4625" width="12.7109375" customWidth="1"/>
    <col min="4626" max="4626" width="2.85546875" customWidth="1"/>
    <col min="4865" max="4865" width="1.7109375" customWidth="1"/>
    <col min="4866" max="4866" width="9.42578125" customWidth="1"/>
    <col min="4867" max="4867" width="32.7109375" customWidth="1"/>
    <col min="4868" max="4868" width="5.7109375" customWidth="1"/>
    <col min="4869" max="4880" width="8.85546875" customWidth="1"/>
    <col min="4881" max="4881" width="12.7109375" customWidth="1"/>
    <col min="4882" max="4882" width="2.85546875" customWidth="1"/>
    <col min="5121" max="5121" width="1.7109375" customWidth="1"/>
    <col min="5122" max="5122" width="9.42578125" customWidth="1"/>
    <col min="5123" max="5123" width="32.7109375" customWidth="1"/>
    <col min="5124" max="5124" width="5.7109375" customWidth="1"/>
    <col min="5125" max="5136" width="8.85546875" customWidth="1"/>
    <col min="5137" max="5137" width="12.7109375" customWidth="1"/>
    <col min="5138" max="5138" width="2.85546875" customWidth="1"/>
    <col min="5377" max="5377" width="1.7109375" customWidth="1"/>
    <col min="5378" max="5378" width="9.42578125" customWidth="1"/>
    <col min="5379" max="5379" width="32.7109375" customWidth="1"/>
    <col min="5380" max="5380" width="5.7109375" customWidth="1"/>
    <col min="5381" max="5392" width="8.85546875" customWidth="1"/>
    <col min="5393" max="5393" width="12.7109375" customWidth="1"/>
    <col min="5394" max="5394" width="2.85546875" customWidth="1"/>
    <col min="5633" max="5633" width="1.7109375" customWidth="1"/>
    <col min="5634" max="5634" width="9.42578125" customWidth="1"/>
    <col min="5635" max="5635" width="32.7109375" customWidth="1"/>
    <col min="5636" max="5636" width="5.7109375" customWidth="1"/>
    <col min="5637" max="5648" width="8.85546875" customWidth="1"/>
    <col min="5649" max="5649" width="12.7109375" customWidth="1"/>
    <col min="5650" max="5650" width="2.85546875" customWidth="1"/>
    <col min="5889" max="5889" width="1.7109375" customWidth="1"/>
    <col min="5890" max="5890" width="9.42578125" customWidth="1"/>
    <col min="5891" max="5891" width="32.7109375" customWidth="1"/>
    <col min="5892" max="5892" width="5.7109375" customWidth="1"/>
    <col min="5893" max="5904" width="8.85546875" customWidth="1"/>
    <col min="5905" max="5905" width="12.7109375" customWidth="1"/>
    <col min="5906" max="5906" width="2.85546875" customWidth="1"/>
    <col min="6145" max="6145" width="1.7109375" customWidth="1"/>
    <col min="6146" max="6146" width="9.42578125" customWidth="1"/>
    <col min="6147" max="6147" width="32.7109375" customWidth="1"/>
    <col min="6148" max="6148" width="5.7109375" customWidth="1"/>
    <col min="6149" max="6160" width="8.85546875" customWidth="1"/>
    <col min="6161" max="6161" width="12.7109375" customWidth="1"/>
    <col min="6162" max="6162" width="2.85546875" customWidth="1"/>
    <col min="6401" max="6401" width="1.7109375" customWidth="1"/>
    <col min="6402" max="6402" width="9.42578125" customWidth="1"/>
    <col min="6403" max="6403" width="32.7109375" customWidth="1"/>
    <col min="6404" max="6404" width="5.7109375" customWidth="1"/>
    <col min="6405" max="6416" width="8.85546875" customWidth="1"/>
    <col min="6417" max="6417" width="12.7109375" customWidth="1"/>
    <col min="6418" max="6418" width="2.85546875" customWidth="1"/>
    <col min="6657" max="6657" width="1.7109375" customWidth="1"/>
    <col min="6658" max="6658" width="9.42578125" customWidth="1"/>
    <col min="6659" max="6659" width="32.7109375" customWidth="1"/>
    <col min="6660" max="6660" width="5.7109375" customWidth="1"/>
    <col min="6661" max="6672" width="8.85546875" customWidth="1"/>
    <col min="6673" max="6673" width="12.7109375" customWidth="1"/>
    <col min="6674" max="6674" width="2.85546875" customWidth="1"/>
    <col min="6913" max="6913" width="1.7109375" customWidth="1"/>
    <col min="6914" max="6914" width="9.42578125" customWidth="1"/>
    <col min="6915" max="6915" width="32.7109375" customWidth="1"/>
    <col min="6916" max="6916" width="5.7109375" customWidth="1"/>
    <col min="6917" max="6928" width="8.85546875" customWidth="1"/>
    <col min="6929" max="6929" width="12.7109375" customWidth="1"/>
    <col min="6930" max="6930" width="2.85546875" customWidth="1"/>
    <col min="7169" max="7169" width="1.7109375" customWidth="1"/>
    <col min="7170" max="7170" width="9.42578125" customWidth="1"/>
    <col min="7171" max="7171" width="32.7109375" customWidth="1"/>
    <col min="7172" max="7172" width="5.7109375" customWidth="1"/>
    <col min="7173" max="7184" width="8.85546875" customWidth="1"/>
    <col min="7185" max="7185" width="12.7109375" customWidth="1"/>
    <col min="7186" max="7186" width="2.85546875" customWidth="1"/>
    <col min="7425" max="7425" width="1.7109375" customWidth="1"/>
    <col min="7426" max="7426" width="9.42578125" customWidth="1"/>
    <col min="7427" max="7427" width="32.7109375" customWidth="1"/>
    <col min="7428" max="7428" width="5.7109375" customWidth="1"/>
    <col min="7429" max="7440" width="8.85546875" customWidth="1"/>
    <col min="7441" max="7441" width="12.7109375" customWidth="1"/>
    <col min="7442" max="7442" width="2.85546875" customWidth="1"/>
    <col min="7681" max="7681" width="1.7109375" customWidth="1"/>
    <col min="7682" max="7682" width="9.42578125" customWidth="1"/>
    <col min="7683" max="7683" width="32.7109375" customWidth="1"/>
    <col min="7684" max="7684" width="5.7109375" customWidth="1"/>
    <col min="7685" max="7696" width="8.85546875" customWidth="1"/>
    <col min="7697" max="7697" width="12.7109375" customWidth="1"/>
    <col min="7698" max="7698" width="2.85546875" customWidth="1"/>
    <col min="7937" max="7937" width="1.7109375" customWidth="1"/>
    <col min="7938" max="7938" width="9.42578125" customWidth="1"/>
    <col min="7939" max="7939" width="32.7109375" customWidth="1"/>
    <col min="7940" max="7940" width="5.7109375" customWidth="1"/>
    <col min="7941" max="7952" width="8.85546875" customWidth="1"/>
    <col min="7953" max="7953" width="12.7109375" customWidth="1"/>
    <col min="7954" max="7954" width="2.85546875" customWidth="1"/>
    <col min="8193" max="8193" width="1.7109375" customWidth="1"/>
    <col min="8194" max="8194" width="9.42578125" customWidth="1"/>
    <col min="8195" max="8195" width="32.7109375" customWidth="1"/>
    <col min="8196" max="8196" width="5.7109375" customWidth="1"/>
    <col min="8197" max="8208" width="8.85546875" customWidth="1"/>
    <col min="8209" max="8209" width="12.7109375" customWidth="1"/>
    <col min="8210" max="8210" width="2.85546875" customWidth="1"/>
    <col min="8449" max="8449" width="1.7109375" customWidth="1"/>
    <col min="8450" max="8450" width="9.42578125" customWidth="1"/>
    <col min="8451" max="8451" width="32.7109375" customWidth="1"/>
    <col min="8452" max="8452" width="5.7109375" customWidth="1"/>
    <col min="8453" max="8464" width="8.85546875" customWidth="1"/>
    <col min="8465" max="8465" width="12.7109375" customWidth="1"/>
    <col min="8466" max="8466" width="2.85546875" customWidth="1"/>
    <col min="8705" max="8705" width="1.7109375" customWidth="1"/>
    <col min="8706" max="8706" width="9.42578125" customWidth="1"/>
    <col min="8707" max="8707" width="32.7109375" customWidth="1"/>
    <col min="8708" max="8708" width="5.7109375" customWidth="1"/>
    <col min="8709" max="8720" width="8.85546875" customWidth="1"/>
    <col min="8721" max="8721" width="12.7109375" customWidth="1"/>
    <col min="8722" max="8722" width="2.85546875" customWidth="1"/>
    <col min="8961" max="8961" width="1.7109375" customWidth="1"/>
    <col min="8962" max="8962" width="9.42578125" customWidth="1"/>
    <col min="8963" max="8963" width="32.7109375" customWidth="1"/>
    <col min="8964" max="8964" width="5.7109375" customWidth="1"/>
    <col min="8965" max="8976" width="8.85546875" customWidth="1"/>
    <col min="8977" max="8977" width="12.7109375" customWidth="1"/>
    <col min="8978" max="8978" width="2.85546875" customWidth="1"/>
    <col min="9217" max="9217" width="1.7109375" customWidth="1"/>
    <col min="9218" max="9218" width="9.42578125" customWidth="1"/>
    <col min="9219" max="9219" width="32.7109375" customWidth="1"/>
    <col min="9220" max="9220" width="5.7109375" customWidth="1"/>
    <col min="9221" max="9232" width="8.85546875" customWidth="1"/>
    <col min="9233" max="9233" width="12.7109375" customWidth="1"/>
    <col min="9234" max="9234" width="2.85546875" customWidth="1"/>
    <col min="9473" max="9473" width="1.7109375" customWidth="1"/>
    <col min="9474" max="9474" width="9.42578125" customWidth="1"/>
    <col min="9475" max="9475" width="32.7109375" customWidth="1"/>
    <col min="9476" max="9476" width="5.7109375" customWidth="1"/>
    <col min="9477" max="9488" width="8.85546875" customWidth="1"/>
    <col min="9489" max="9489" width="12.7109375" customWidth="1"/>
    <col min="9490" max="9490" width="2.85546875" customWidth="1"/>
    <col min="9729" max="9729" width="1.7109375" customWidth="1"/>
    <col min="9730" max="9730" width="9.42578125" customWidth="1"/>
    <col min="9731" max="9731" width="32.7109375" customWidth="1"/>
    <col min="9732" max="9732" width="5.7109375" customWidth="1"/>
    <col min="9733" max="9744" width="8.85546875" customWidth="1"/>
    <col min="9745" max="9745" width="12.7109375" customWidth="1"/>
    <col min="9746" max="9746" width="2.85546875" customWidth="1"/>
    <col min="9985" max="9985" width="1.7109375" customWidth="1"/>
    <col min="9986" max="9986" width="9.42578125" customWidth="1"/>
    <col min="9987" max="9987" width="32.7109375" customWidth="1"/>
    <col min="9988" max="9988" width="5.7109375" customWidth="1"/>
    <col min="9989" max="10000" width="8.85546875" customWidth="1"/>
    <col min="10001" max="10001" width="12.7109375" customWidth="1"/>
    <col min="10002" max="10002" width="2.85546875" customWidth="1"/>
    <col min="10241" max="10241" width="1.7109375" customWidth="1"/>
    <col min="10242" max="10242" width="9.42578125" customWidth="1"/>
    <col min="10243" max="10243" width="32.7109375" customWidth="1"/>
    <col min="10244" max="10244" width="5.7109375" customWidth="1"/>
    <col min="10245" max="10256" width="8.85546875" customWidth="1"/>
    <col min="10257" max="10257" width="12.7109375" customWidth="1"/>
    <col min="10258" max="10258" width="2.85546875" customWidth="1"/>
    <col min="10497" max="10497" width="1.7109375" customWidth="1"/>
    <col min="10498" max="10498" width="9.42578125" customWidth="1"/>
    <col min="10499" max="10499" width="32.7109375" customWidth="1"/>
    <col min="10500" max="10500" width="5.7109375" customWidth="1"/>
    <col min="10501" max="10512" width="8.85546875" customWidth="1"/>
    <col min="10513" max="10513" width="12.7109375" customWidth="1"/>
    <col min="10514" max="10514" width="2.85546875" customWidth="1"/>
    <col min="10753" max="10753" width="1.7109375" customWidth="1"/>
    <col min="10754" max="10754" width="9.42578125" customWidth="1"/>
    <col min="10755" max="10755" width="32.7109375" customWidth="1"/>
    <col min="10756" max="10756" width="5.7109375" customWidth="1"/>
    <col min="10757" max="10768" width="8.85546875" customWidth="1"/>
    <col min="10769" max="10769" width="12.7109375" customWidth="1"/>
    <col min="10770" max="10770" width="2.85546875" customWidth="1"/>
    <col min="11009" max="11009" width="1.7109375" customWidth="1"/>
    <col min="11010" max="11010" width="9.42578125" customWidth="1"/>
    <col min="11011" max="11011" width="32.7109375" customWidth="1"/>
    <col min="11012" max="11012" width="5.7109375" customWidth="1"/>
    <col min="11013" max="11024" width="8.85546875" customWidth="1"/>
    <col min="11025" max="11025" width="12.7109375" customWidth="1"/>
    <col min="11026" max="11026" width="2.85546875" customWidth="1"/>
    <col min="11265" max="11265" width="1.7109375" customWidth="1"/>
    <col min="11266" max="11266" width="9.42578125" customWidth="1"/>
    <col min="11267" max="11267" width="32.7109375" customWidth="1"/>
    <col min="11268" max="11268" width="5.7109375" customWidth="1"/>
    <col min="11269" max="11280" width="8.85546875" customWidth="1"/>
    <col min="11281" max="11281" width="12.7109375" customWidth="1"/>
    <col min="11282" max="11282" width="2.85546875" customWidth="1"/>
    <col min="11521" max="11521" width="1.7109375" customWidth="1"/>
    <col min="11522" max="11522" width="9.42578125" customWidth="1"/>
    <col min="11523" max="11523" width="32.7109375" customWidth="1"/>
    <col min="11524" max="11524" width="5.7109375" customWidth="1"/>
    <col min="11525" max="11536" width="8.85546875" customWidth="1"/>
    <col min="11537" max="11537" width="12.7109375" customWidth="1"/>
    <col min="11538" max="11538" width="2.85546875" customWidth="1"/>
    <col min="11777" max="11777" width="1.7109375" customWidth="1"/>
    <col min="11778" max="11778" width="9.42578125" customWidth="1"/>
    <col min="11779" max="11779" width="32.7109375" customWidth="1"/>
    <col min="11780" max="11780" width="5.7109375" customWidth="1"/>
    <col min="11781" max="11792" width="8.85546875" customWidth="1"/>
    <col min="11793" max="11793" width="12.7109375" customWidth="1"/>
    <col min="11794" max="11794" width="2.85546875" customWidth="1"/>
    <col min="12033" max="12033" width="1.7109375" customWidth="1"/>
    <col min="12034" max="12034" width="9.42578125" customWidth="1"/>
    <col min="12035" max="12035" width="32.7109375" customWidth="1"/>
    <col min="12036" max="12036" width="5.7109375" customWidth="1"/>
    <col min="12037" max="12048" width="8.85546875" customWidth="1"/>
    <col min="12049" max="12049" width="12.7109375" customWidth="1"/>
    <col min="12050" max="12050" width="2.85546875" customWidth="1"/>
    <col min="12289" max="12289" width="1.7109375" customWidth="1"/>
    <col min="12290" max="12290" width="9.42578125" customWidth="1"/>
    <col min="12291" max="12291" width="32.7109375" customWidth="1"/>
    <col min="12292" max="12292" width="5.7109375" customWidth="1"/>
    <col min="12293" max="12304" width="8.85546875" customWidth="1"/>
    <col min="12305" max="12305" width="12.7109375" customWidth="1"/>
    <col min="12306" max="12306" width="2.85546875" customWidth="1"/>
    <col min="12545" max="12545" width="1.7109375" customWidth="1"/>
    <col min="12546" max="12546" width="9.42578125" customWidth="1"/>
    <col min="12547" max="12547" width="32.7109375" customWidth="1"/>
    <col min="12548" max="12548" width="5.7109375" customWidth="1"/>
    <col min="12549" max="12560" width="8.85546875" customWidth="1"/>
    <col min="12561" max="12561" width="12.7109375" customWidth="1"/>
    <col min="12562" max="12562" width="2.85546875" customWidth="1"/>
    <col min="12801" max="12801" width="1.7109375" customWidth="1"/>
    <col min="12802" max="12802" width="9.42578125" customWidth="1"/>
    <col min="12803" max="12803" width="32.7109375" customWidth="1"/>
    <col min="12804" max="12804" width="5.7109375" customWidth="1"/>
    <col min="12805" max="12816" width="8.85546875" customWidth="1"/>
    <col min="12817" max="12817" width="12.7109375" customWidth="1"/>
    <col min="12818" max="12818" width="2.85546875" customWidth="1"/>
    <col min="13057" max="13057" width="1.7109375" customWidth="1"/>
    <col min="13058" max="13058" width="9.42578125" customWidth="1"/>
    <col min="13059" max="13059" width="32.7109375" customWidth="1"/>
    <col min="13060" max="13060" width="5.7109375" customWidth="1"/>
    <col min="13061" max="13072" width="8.85546875" customWidth="1"/>
    <col min="13073" max="13073" width="12.7109375" customWidth="1"/>
    <col min="13074" max="13074" width="2.85546875" customWidth="1"/>
    <col min="13313" max="13313" width="1.7109375" customWidth="1"/>
    <col min="13314" max="13314" width="9.42578125" customWidth="1"/>
    <col min="13315" max="13315" width="32.7109375" customWidth="1"/>
    <col min="13316" max="13316" width="5.7109375" customWidth="1"/>
    <col min="13317" max="13328" width="8.85546875" customWidth="1"/>
    <col min="13329" max="13329" width="12.7109375" customWidth="1"/>
    <col min="13330" max="13330" width="2.85546875" customWidth="1"/>
    <col min="13569" max="13569" width="1.7109375" customWidth="1"/>
    <col min="13570" max="13570" width="9.42578125" customWidth="1"/>
    <col min="13571" max="13571" width="32.7109375" customWidth="1"/>
    <col min="13572" max="13572" width="5.7109375" customWidth="1"/>
    <col min="13573" max="13584" width="8.85546875" customWidth="1"/>
    <col min="13585" max="13585" width="12.7109375" customWidth="1"/>
    <col min="13586" max="13586" width="2.85546875" customWidth="1"/>
    <col min="13825" max="13825" width="1.7109375" customWidth="1"/>
    <col min="13826" max="13826" width="9.42578125" customWidth="1"/>
    <col min="13827" max="13827" width="32.7109375" customWidth="1"/>
    <col min="13828" max="13828" width="5.7109375" customWidth="1"/>
    <col min="13829" max="13840" width="8.85546875" customWidth="1"/>
    <col min="13841" max="13841" width="12.7109375" customWidth="1"/>
    <col min="13842" max="13842" width="2.85546875" customWidth="1"/>
    <col min="14081" max="14081" width="1.7109375" customWidth="1"/>
    <col min="14082" max="14082" width="9.42578125" customWidth="1"/>
    <col min="14083" max="14083" width="32.7109375" customWidth="1"/>
    <col min="14084" max="14084" width="5.7109375" customWidth="1"/>
    <col min="14085" max="14096" width="8.85546875" customWidth="1"/>
    <col min="14097" max="14097" width="12.7109375" customWidth="1"/>
    <col min="14098" max="14098" width="2.85546875" customWidth="1"/>
    <col min="14337" max="14337" width="1.7109375" customWidth="1"/>
    <col min="14338" max="14338" width="9.42578125" customWidth="1"/>
    <col min="14339" max="14339" width="32.7109375" customWidth="1"/>
    <col min="14340" max="14340" width="5.7109375" customWidth="1"/>
    <col min="14341" max="14352" width="8.85546875" customWidth="1"/>
    <col min="14353" max="14353" width="12.7109375" customWidth="1"/>
    <col min="14354" max="14354" width="2.85546875" customWidth="1"/>
    <col min="14593" max="14593" width="1.7109375" customWidth="1"/>
    <col min="14594" max="14594" width="9.42578125" customWidth="1"/>
    <col min="14595" max="14595" width="32.7109375" customWidth="1"/>
    <col min="14596" max="14596" width="5.7109375" customWidth="1"/>
    <col min="14597" max="14608" width="8.85546875" customWidth="1"/>
    <col min="14609" max="14609" width="12.7109375" customWidth="1"/>
    <col min="14610" max="14610" width="2.85546875" customWidth="1"/>
    <col min="14849" max="14849" width="1.7109375" customWidth="1"/>
    <col min="14850" max="14850" width="9.42578125" customWidth="1"/>
    <col min="14851" max="14851" width="32.7109375" customWidth="1"/>
    <col min="14852" max="14852" width="5.7109375" customWidth="1"/>
    <col min="14853" max="14864" width="8.85546875" customWidth="1"/>
    <col min="14865" max="14865" width="12.7109375" customWidth="1"/>
    <col min="14866" max="14866" width="2.85546875" customWidth="1"/>
    <col min="15105" max="15105" width="1.7109375" customWidth="1"/>
    <col min="15106" max="15106" width="9.42578125" customWidth="1"/>
    <col min="15107" max="15107" width="32.7109375" customWidth="1"/>
    <col min="15108" max="15108" width="5.7109375" customWidth="1"/>
    <col min="15109" max="15120" width="8.85546875" customWidth="1"/>
    <col min="15121" max="15121" width="12.7109375" customWidth="1"/>
    <col min="15122" max="15122" width="2.85546875" customWidth="1"/>
    <col min="15361" max="15361" width="1.7109375" customWidth="1"/>
    <col min="15362" max="15362" width="9.42578125" customWidth="1"/>
    <col min="15363" max="15363" width="32.7109375" customWidth="1"/>
    <col min="15364" max="15364" width="5.7109375" customWidth="1"/>
    <col min="15365" max="15376" width="8.85546875" customWidth="1"/>
    <col min="15377" max="15377" width="12.7109375" customWidth="1"/>
    <col min="15378" max="15378" width="2.85546875" customWidth="1"/>
    <col min="15617" max="15617" width="1.7109375" customWidth="1"/>
    <col min="15618" max="15618" width="9.42578125" customWidth="1"/>
    <col min="15619" max="15619" width="32.7109375" customWidth="1"/>
    <col min="15620" max="15620" width="5.7109375" customWidth="1"/>
    <col min="15621" max="15632" width="8.85546875" customWidth="1"/>
    <col min="15633" max="15633" width="12.7109375" customWidth="1"/>
    <col min="15634" max="15634" width="2.85546875" customWidth="1"/>
    <col min="15873" max="15873" width="1.7109375" customWidth="1"/>
    <col min="15874" max="15874" width="9.42578125" customWidth="1"/>
    <col min="15875" max="15875" width="32.7109375" customWidth="1"/>
    <col min="15876" max="15876" width="5.7109375" customWidth="1"/>
    <col min="15877" max="15888" width="8.85546875" customWidth="1"/>
    <col min="15889" max="15889" width="12.7109375" customWidth="1"/>
    <col min="15890" max="15890" width="2.85546875" customWidth="1"/>
    <col min="16129" max="16129" width="1.7109375" customWidth="1"/>
    <col min="16130" max="16130" width="9.42578125" customWidth="1"/>
    <col min="16131" max="16131" width="32.7109375" customWidth="1"/>
    <col min="16132" max="16132" width="5.7109375" customWidth="1"/>
    <col min="16133" max="16144" width="8.85546875" customWidth="1"/>
    <col min="16145" max="16145" width="12.7109375" customWidth="1"/>
    <col min="16146" max="16146" width="2.85546875" customWidth="1"/>
  </cols>
  <sheetData>
    <row r="1" spans="1:17" s="10" customFormat="1" x14ac:dyDescent="0.2">
      <c r="A1" s="8" t="s">
        <v>35</v>
      </c>
      <c r="B1" s="9"/>
      <c r="C1" s="8"/>
      <c r="D1" s="7"/>
    </row>
    <row r="2" spans="1:17" s="10" customFormat="1" ht="12.75" customHeight="1" x14ac:dyDescent="0.2">
      <c r="A2" s="8"/>
      <c r="B2" s="9"/>
      <c r="C2" s="8"/>
      <c r="D2" s="7"/>
    </row>
    <row r="3" spans="1:17" s="10" customFormat="1" ht="12.75" customHeight="1" x14ac:dyDescent="0.2">
      <c r="A3" s="6"/>
      <c r="B3" s="6" t="str">
        <f>+CONCATENATE(Poc.strana!$A$22," ",Poc.strana!$C$22)</f>
        <v xml:space="preserve">Назив енергетског субјекта: </v>
      </c>
      <c r="C3" s="6"/>
      <c r="D3" s="7"/>
    </row>
    <row r="4" spans="1:17" s="10" customFormat="1" ht="12.75" customHeight="1" x14ac:dyDescent="0.2">
      <c r="A4" s="6"/>
      <c r="B4" s="6" t="str">
        <f>+CONCATENATE(Poc.strana!$A$35," ",Poc.strana!$C$35)</f>
        <v xml:space="preserve">Датум обраде: </v>
      </c>
      <c r="C4" s="6"/>
      <c r="D4" s="7"/>
    </row>
    <row r="5" spans="1:17" s="10" customFormat="1" ht="12.75" customHeight="1" x14ac:dyDescent="0.2">
      <c r="B5" s="6"/>
    </row>
    <row r="6" spans="1:17" s="10" customFormat="1" ht="12.75" customHeight="1" x14ac:dyDescent="0.2">
      <c r="B6" s="219"/>
    </row>
    <row r="7" spans="1:17" s="10" customFormat="1" ht="12.75" customHeight="1" x14ac:dyDescent="0.2">
      <c r="B7" s="187" t="str">
        <f>CONCATENATE("Табела ЕТ-6-2.1. ПРОДАЈА ЕЛЕКТРИЧНЕ ЕНЕРГИЈЕ - БИЛАНС У"," ",Poc.strana!C25,". ГОДИНИ")</f>
        <v>Табела ЕТ-6-2.1. ПРОДАЈА ЕЛЕКТРИЧНЕ ЕНЕРГИЈЕ - БИЛАНС У 2025. ГОДИНИ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8" spans="1:17" s="10" customFormat="1" ht="12.75" customHeight="1" x14ac:dyDescent="0.2">
      <c r="B8" s="31"/>
      <c r="C8" s="11"/>
      <c r="D8" s="11"/>
      <c r="E8" s="32"/>
      <c r="F8" s="11"/>
      <c r="G8" s="11"/>
      <c r="H8" s="11"/>
    </row>
    <row r="9" spans="1:17" s="10" customFormat="1" ht="12.75" customHeight="1" thickBot="1" x14ac:dyDescent="0.25">
      <c r="B9" s="31"/>
    </row>
    <row r="10" spans="1:17" s="10" customFormat="1" ht="13.5" customHeight="1" thickTop="1" x14ac:dyDescent="0.2">
      <c r="B10" s="189" t="s">
        <v>17</v>
      </c>
      <c r="C10" s="191" t="s">
        <v>96</v>
      </c>
      <c r="D10" s="193" t="s">
        <v>37</v>
      </c>
      <c r="E10" s="195" t="s">
        <v>38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6"/>
    </row>
    <row r="11" spans="1:17" s="10" customFormat="1" x14ac:dyDescent="0.2">
      <c r="B11" s="190"/>
      <c r="C11" s="192"/>
      <c r="D11" s="194"/>
      <c r="E11" s="25" t="s">
        <v>39</v>
      </c>
      <c r="F11" s="25" t="s">
        <v>40</v>
      </c>
      <c r="G11" s="25" t="s">
        <v>41</v>
      </c>
      <c r="H11" s="25" t="s">
        <v>42</v>
      </c>
      <c r="I11" s="25" t="s">
        <v>43</v>
      </c>
      <c r="J11" s="25" t="s">
        <v>44</v>
      </c>
      <c r="K11" s="25" t="s">
        <v>45</v>
      </c>
      <c r="L11" s="25" t="s">
        <v>46</v>
      </c>
      <c r="M11" s="25" t="s">
        <v>47</v>
      </c>
      <c r="N11" s="25" t="s">
        <v>48</v>
      </c>
      <c r="O11" s="25" t="s">
        <v>49</v>
      </c>
      <c r="P11" s="25" t="s">
        <v>50</v>
      </c>
      <c r="Q11" s="33" t="s">
        <v>51</v>
      </c>
    </row>
    <row r="12" spans="1:17" s="10" customFormat="1" x14ac:dyDescent="0.2">
      <c r="B12" s="12"/>
      <c r="C12" s="23" t="s">
        <v>97</v>
      </c>
      <c r="D12" s="2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s="10" customFormat="1" x14ac:dyDescent="0.2">
      <c r="B13" s="155" t="s">
        <v>53</v>
      </c>
      <c r="C13" s="13" t="s">
        <v>185</v>
      </c>
      <c r="D13" s="25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1"/>
    </row>
    <row r="14" spans="1:17" s="10" customFormat="1" x14ac:dyDescent="0.2">
      <c r="B14" s="88" t="s">
        <v>99</v>
      </c>
      <c r="C14" s="127" t="s">
        <v>100</v>
      </c>
      <c r="D14" s="89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9"/>
    </row>
    <row r="15" spans="1:17" s="10" customFormat="1" x14ac:dyDescent="0.2">
      <c r="B15" s="15" t="s">
        <v>103</v>
      </c>
      <c r="C15" s="130" t="s">
        <v>101</v>
      </c>
      <c r="D15" s="131" t="s">
        <v>102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3">
        <f>SUM(E15:P15)</f>
        <v>0</v>
      </c>
    </row>
    <row r="16" spans="1:17" s="10" customFormat="1" x14ac:dyDescent="0.2">
      <c r="B16" s="18" t="s">
        <v>105</v>
      </c>
      <c r="C16" s="134" t="s">
        <v>104</v>
      </c>
      <c r="D16" s="135" t="s">
        <v>102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136">
        <f>SUM(E16:P16)</f>
        <v>0</v>
      </c>
    </row>
    <row r="17" spans="1:17" x14ac:dyDescent="0.2">
      <c r="B17" s="18" t="s">
        <v>186</v>
      </c>
      <c r="C17" s="134" t="s">
        <v>106</v>
      </c>
      <c r="D17" s="135" t="s">
        <v>102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136">
        <f>SUM(E17:P17)</f>
        <v>0</v>
      </c>
    </row>
    <row r="18" spans="1:17" x14ac:dyDescent="0.2">
      <c r="B18" s="18" t="s">
        <v>57</v>
      </c>
      <c r="C18" s="19" t="s">
        <v>107</v>
      </c>
      <c r="D18" s="20" t="s">
        <v>55</v>
      </c>
      <c r="E18" s="30">
        <f t="shared" ref="E18:P18" si="0">E19+E20</f>
        <v>0</v>
      </c>
      <c r="F18" s="30">
        <f t="shared" si="0"/>
        <v>0</v>
      </c>
      <c r="G18" s="30">
        <f t="shared" si="0"/>
        <v>0</v>
      </c>
      <c r="H18" s="30">
        <f t="shared" si="0"/>
        <v>0</v>
      </c>
      <c r="I18" s="30">
        <f t="shared" si="0"/>
        <v>0</v>
      </c>
      <c r="J18" s="30">
        <f t="shared" si="0"/>
        <v>0</v>
      </c>
      <c r="K18" s="30">
        <f t="shared" si="0"/>
        <v>0</v>
      </c>
      <c r="L18" s="30">
        <f t="shared" si="0"/>
        <v>0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 t="shared" si="0"/>
        <v>0</v>
      </c>
      <c r="Q18" s="21">
        <f t="shared" ref="Q18:Q24" si="1">SUM(E18:P18)</f>
        <v>0</v>
      </c>
    </row>
    <row r="19" spans="1:17" x14ac:dyDescent="0.2">
      <c r="B19" s="18" t="s">
        <v>108</v>
      </c>
      <c r="C19" s="22" t="s">
        <v>109</v>
      </c>
      <c r="D19" s="20" t="s">
        <v>55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21">
        <f t="shared" si="1"/>
        <v>0</v>
      </c>
    </row>
    <row r="20" spans="1:17" x14ac:dyDescent="0.2">
      <c r="B20" s="18" t="s">
        <v>110</v>
      </c>
      <c r="C20" s="22" t="s">
        <v>111</v>
      </c>
      <c r="D20" s="20" t="s">
        <v>55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21">
        <f t="shared" si="1"/>
        <v>0</v>
      </c>
    </row>
    <row r="21" spans="1:17" x14ac:dyDescent="0.2">
      <c r="B21" s="177" t="s">
        <v>58</v>
      </c>
      <c r="C21" s="222" t="s">
        <v>112</v>
      </c>
      <c r="D21" s="24" t="s">
        <v>113</v>
      </c>
      <c r="E21" s="223">
        <f t="shared" ref="E21:P21" si="2">+E22+E23</f>
        <v>0</v>
      </c>
      <c r="F21" s="223">
        <f t="shared" si="2"/>
        <v>0</v>
      </c>
      <c r="G21" s="223">
        <f t="shared" si="2"/>
        <v>0</v>
      </c>
      <c r="H21" s="223">
        <f t="shared" si="2"/>
        <v>0</v>
      </c>
      <c r="I21" s="223">
        <f t="shared" si="2"/>
        <v>0</v>
      </c>
      <c r="J21" s="223">
        <f t="shared" si="2"/>
        <v>0</v>
      </c>
      <c r="K21" s="223">
        <f t="shared" si="2"/>
        <v>0</v>
      </c>
      <c r="L21" s="223">
        <f t="shared" si="2"/>
        <v>0</v>
      </c>
      <c r="M21" s="223">
        <f t="shared" si="2"/>
        <v>0</v>
      </c>
      <c r="N21" s="223">
        <f t="shared" si="2"/>
        <v>0</v>
      </c>
      <c r="O21" s="223">
        <f t="shared" si="2"/>
        <v>0</v>
      </c>
      <c r="P21" s="223">
        <f t="shared" si="2"/>
        <v>0</v>
      </c>
      <c r="Q21" s="21">
        <f t="shared" si="1"/>
        <v>0</v>
      </c>
    </row>
    <row r="22" spans="1:17" x14ac:dyDescent="0.2">
      <c r="B22" s="177" t="s">
        <v>114</v>
      </c>
      <c r="C22" s="222" t="s">
        <v>187</v>
      </c>
      <c r="D22" s="24" t="s">
        <v>113</v>
      </c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1">
        <f t="shared" si="1"/>
        <v>0</v>
      </c>
    </row>
    <row r="23" spans="1:17" x14ac:dyDescent="0.2">
      <c r="B23" s="177" t="s">
        <v>116</v>
      </c>
      <c r="C23" s="23" t="s">
        <v>117</v>
      </c>
      <c r="D23" s="24" t="s">
        <v>113</v>
      </c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5">
        <f t="shared" si="1"/>
        <v>0</v>
      </c>
    </row>
    <row r="24" spans="1:17" x14ac:dyDescent="0.2">
      <c r="A24" s="12"/>
      <c r="B24" s="12" t="s">
        <v>66</v>
      </c>
      <c r="C24" s="13" t="s">
        <v>188</v>
      </c>
      <c r="D24" s="25" t="s">
        <v>55</v>
      </c>
      <c r="E24" s="26">
        <f t="shared" ref="E24:P24" si="3">E30+E41</f>
        <v>0</v>
      </c>
      <c r="F24" s="26">
        <f t="shared" si="3"/>
        <v>0</v>
      </c>
      <c r="G24" s="26">
        <f t="shared" si="3"/>
        <v>0</v>
      </c>
      <c r="H24" s="26">
        <f t="shared" si="3"/>
        <v>0</v>
      </c>
      <c r="I24" s="26">
        <f t="shared" si="3"/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7">
        <f t="shared" si="1"/>
        <v>0</v>
      </c>
    </row>
    <row r="25" spans="1:17" x14ac:dyDescent="0.2">
      <c r="A25" s="12"/>
      <c r="B25" s="226" t="s">
        <v>68</v>
      </c>
      <c r="C25" s="127" t="s">
        <v>189</v>
      </c>
      <c r="D25" s="227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3"/>
    </row>
    <row r="26" spans="1:17" x14ac:dyDescent="0.2">
      <c r="A26" s="12"/>
      <c r="B26" s="138" t="s">
        <v>122</v>
      </c>
      <c r="C26" s="28" t="s">
        <v>100</v>
      </c>
      <c r="D26" s="16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228"/>
    </row>
    <row r="27" spans="1:17" x14ac:dyDescent="0.2">
      <c r="A27" s="12"/>
      <c r="B27" s="18" t="s">
        <v>123</v>
      </c>
      <c r="C27" s="130" t="s">
        <v>101</v>
      </c>
      <c r="D27" s="131" t="s">
        <v>102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3">
        <f>SUM(E27:P27)</f>
        <v>0</v>
      </c>
    </row>
    <row r="28" spans="1:17" x14ac:dyDescent="0.2">
      <c r="A28" s="12"/>
      <c r="B28" s="18" t="s">
        <v>125</v>
      </c>
      <c r="C28" s="134" t="s">
        <v>104</v>
      </c>
      <c r="D28" s="135" t="s">
        <v>102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136">
        <f>SUM(E28:P28)</f>
        <v>0</v>
      </c>
    </row>
    <row r="29" spans="1:17" x14ac:dyDescent="0.2">
      <c r="A29" s="12"/>
      <c r="B29" s="18" t="s">
        <v>132</v>
      </c>
      <c r="C29" s="134" t="s">
        <v>106</v>
      </c>
      <c r="D29" s="135" t="s">
        <v>102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136">
        <f>SUM(E29:P29)</f>
        <v>0</v>
      </c>
    </row>
    <row r="30" spans="1:17" x14ac:dyDescent="0.2">
      <c r="A30" s="12"/>
      <c r="B30" s="18" t="s">
        <v>133</v>
      </c>
      <c r="C30" s="19" t="s">
        <v>107</v>
      </c>
      <c r="D30" s="20" t="s">
        <v>55</v>
      </c>
      <c r="E30" s="30">
        <f t="shared" ref="E30:P30" si="4">E31+E32</f>
        <v>0</v>
      </c>
      <c r="F30" s="30">
        <f t="shared" si="4"/>
        <v>0</v>
      </c>
      <c r="G30" s="30">
        <f t="shared" si="4"/>
        <v>0</v>
      </c>
      <c r="H30" s="30">
        <f t="shared" si="4"/>
        <v>0</v>
      </c>
      <c r="I30" s="30">
        <f t="shared" si="4"/>
        <v>0</v>
      </c>
      <c r="J30" s="30">
        <f t="shared" si="4"/>
        <v>0</v>
      </c>
      <c r="K30" s="30">
        <f t="shared" si="4"/>
        <v>0</v>
      </c>
      <c r="L30" s="30">
        <f t="shared" si="4"/>
        <v>0</v>
      </c>
      <c r="M30" s="30">
        <f t="shared" si="4"/>
        <v>0</v>
      </c>
      <c r="N30" s="30">
        <f t="shared" si="4"/>
        <v>0</v>
      </c>
      <c r="O30" s="30">
        <f t="shared" si="4"/>
        <v>0</v>
      </c>
      <c r="P30" s="30">
        <f t="shared" si="4"/>
        <v>0</v>
      </c>
      <c r="Q30" s="21">
        <f t="shared" ref="Q30:Q35" si="5">SUM(E30:P30)</f>
        <v>0</v>
      </c>
    </row>
    <row r="31" spans="1:17" x14ac:dyDescent="0.2">
      <c r="A31" s="12"/>
      <c r="B31" s="18" t="s">
        <v>190</v>
      </c>
      <c r="C31" s="22" t="s">
        <v>109</v>
      </c>
      <c r="D31" s="20" t="s">
        <v>55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21">
        <f t="shared" si="5"/>
        <v>0</v>
      </c>
    </row>
    <row r="32" spans="1:17" x14ac:dyDescent="0.2">
      <c r="A32" s="12"/>
      <c r="B32" s="18" t="s">
        <v>191</v>
      </c>
      <c r="C32" s="22" t="s">
        <v>111</v>
      </c>
      <c r="D32" s="20" t="s">
        <v>55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21">
        <f t="shared" si="5"/>
        <v>0</v>
      </c>
    </row>
    <row r="33" spans="1:17" x14ac:dyDescent="0.2">
      <c r="A33" s="12"/>
      <c r="B33" s="18" t="s">
        <v>134</v>
      </c>
      <c r="C33" s="41" t="s">
        <v>112</v>
      </c>
      <c r="D33" s="20" t="s">
        <v>113</v>
      </c>
      <c r="E33" s="223">
        <f t="shared" ref="E33:P33" si="6">+E34+E35</f>
        <v>0</v>
      </c>
      <c r="F33" s="223">
        <f t="shared" si="6"/>
        <v>0</v>
      </c>
      <c r="G33" s="223">
        <f t="shared" si="6"/>
        <v>0</v>
      </c>
      <c r="H33" s="223">
        <f t="shared" si="6"/>
        <v>0</v>
      </c>
      <c r="I33" s="223">
        <f t="shared" si="6"/>
        <v>0</v>
      </c>
      <c r="J33" s="223">
        <f t="shared" si="6"/>
        <v>0</v>
      </c>
      <c r="K33" s="223">
        <f t="shared" si="6"/>
        <v>0</v>
      </c>
      <c r="L33" s="223">
        <f t="shared" si="6"/>
        <v>0</v>
      </c>
      <c r="M33" s="223">
        <f t="shared" si="6"/>
        <v>0</v>
      </c>
      <c r="N33" s="223">
        <f t="shared" si="6"/>
        <v>0</v>
      </c>
      <c r="O33" s="223">
        <f t="shared" si="6"/>
        <v>0</v>
      </c>
      <c r="P33" s="223">
        <f t="shared" si="6"/>
        <v>0</v>
      </c>
      <c r="Q33" s="21">
        <f t="shared" si="5"/>
        <v>0</v>
      </c>
    </row>
    <row r="34" spans="1:17" x14ac:dyDescent="0.2">
      <c r="B34" s="18" t="s">
        <v>135</v>
      </c>
      <c r="C34" s="41" t="s">
        <v>115</v>
      </c>
      <c r="D34" s="20" t="s">
        <v>113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21">
        <f t="shared" si="5"/>
        <v>0</v>
      </c>
    </row>
    <row r="35" spans="1:17" x14ac:dyDescent="0.2">
      <c r="B35" s="18" t="s">
        <v>137</v>
      </c>
      <c r="C35" s="19" t="s">
        <v>117</v>
      </c>
      <c r="D35" s="20" t="s">
        <v>113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21">
        <f t="shared" si="5"/>
        <v>0</v>
      </c>
    </row>
    <row r="36" spans="1:17" x14ac:dyDescent="0.2">
      <c r="B36" s="18" t="s">
        <v>70</v>
      </c>
      <c r="C36" s="19" t="s">
        <v>192</v>
      </c>
      <c r="D36" s="36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21"/>
    </row>
    <row r="37" spans="1:17" x14ac:dyDescent="0.2">
      <c r="B37" s="138" t="s">
        <v>145</v>
      </c>
      <c r="C37" s="28" t="s">
        <v>100</v>
      </c>
      <c r="D37" s="16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228"/>
    </row>
    <row r="38" spans="1:17" x14ac:dyDescent="0.2">
      <c r="B38" s="18" t="s">
        <v>146</v>
      </c>
      <c r="C38" s="130" t="s">
        <v>101</v>
      </c>
      <c r="D38" s="131" t="s">
        <v>102</v>
      </c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3">
        <f>SUM(E38:P38)</f>
        <v>0</v>
      </c>
    </row>
    <row r="39" spans="1:17" x14ac:dyDescent="0.2">
      <c r="B39" s="18" t="s">
        <v>147</v>
      </c>
      <c r="C39" s="134" t="s">
        <v>104</v>
      </c>
      <c r="D39" s="135" t="s">
        <v>102</v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136">
        <f>SUM(E39:P39)</f>
        <v>0</v>
      </c>
    </row>
    <row r="40" spans="1:17" x14ac:dyDescent="0.2">
      <c r="B40" s="18" t="s">
        <v>151</v>
      </c>
      <c r="C40" s="134" t="s">
        <v>106</v>
      </c>
      <c r="D40" s="135" t="s">
        <v>102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136">
        <f>SUM(E40:P40)</f>
        <v>0</v>
      </c>
    </row>
    <row r="41" spans="1:17" x14ac:dyDescent="0.2">
      <c r="B41" s="18" t="s">
        <v>152</v>
      </c>
      <c r="C41" s="19" t="s">
        <v>107</v>
      </c>
      <c r="D41" s="20" t="s">
        <v>55</v>
      </c>
      <c r="E41" s="30">
        <f t="shared" ref="E41:P41" si="7">E42+E43</f>
        <v>0</v>
      </c>
      <c r="F41" s="30">
        <f t="shared" si="7"/>
        <v>0</v>
      </c>
      <c r="G41" s="30">
        <f t="shared" si="7"/>
        <v>0</v>
      </c>
      <c r="H41" s="30">
        <f t="shared" si="7"/>
        <v>0</v>
      </c>
      <c r="I41" s="30">
        <f t="shared" si="7"/>
        <v>0</v>
      </c>
      <c r="J41" s="30">
        <f t="shared" si="7"/>
        <v>0</v>
      </c>
      <c r="K41" s="30">
        <f t="shared" si="7"/>
        <v>0</v>
      </c>
      <c r="L41" s="30">
        <f t="shared" si="7"/>
        <v>0</v>
      </c>
      <c r="M41" s="30">
        <f t="shared" si="7"/>
        <v>0</v>
      </c>
      <c r="N41" s="30">
        <f t="shared" si="7"/>
        <v>0</v>
      </c>
      <c r="O41" s="30">
        <f t="shared" si="7"/>
        <v>0</v>
      </c>
      <c r="P41" s="30">
        <f t="shared" si="7"/>
        <v>0</v>
      </c>
      <c r="Q41" s="21">
        <f t="shared" ref="Q41:Q47" si="8">SUM(E41:P41)</f>
        <v>0</v>
      </c>
    </row>
    <row r="42" spans="1:17" x14ac:dyDescent="0.2">
      <c r="B42" s="18" t="s">
        <v>193</v>
      </c>
      <c r="C42" s="22" t="s">
        <v>109</v>
      </c>
      <c r="D42" s="20" t="s">
        <v>55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21">
        <f t="shared" si="8"/>
        <v>0</v>
      </c>
    </row>
    <row r="43" spans="1:17" x14ac:dyDescent="0.2">
      <c r="B43" s="18" t="s">
        <v>194</v>
      </c>
      <c r="C43" s="22" t="s">
        <v>111</v>
      </c>
      <c r="D43" s="20" t="s">
        <v>55</v>
      </c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21">
        <f t="shared" si="8"/>
        <v>0</v>
      </c>
    </row>
    <row r="44" spans="1:17" x14ac:dyDescent="0.2">
      <c r="B44" s="18" t="s">
        <v>153</v>
      </c>
      <c r="C44" s="41" t="s">
        <v>112</v>
      </c>
      <c r="D44" s="20" t="s">
        <v>113</v>
      </c>
      <c r="E44" s="30">
        <f t="shared" ref="E44:P44" si="9">E45+E46</f>
        <v>0</v>
      </c>
      <c r="F44" s="30">
        <f t="shared" si="9"/>
        <v>0</v>
      </c>
      <c r="G44" s="30">
        <f t="shared" si="9"/>
        <v>0</v>
      </c>
      <c r="H44" s="30">
        <f t="shared" si="9"/>
        <v>0</v>
      </c>
      <c r="I44" s="30">
        <f t="shared" si="9"/>
        <v>0</v>
      </c>
      <c r="J44" s="30">
        <f t="shared" si="9"/>
        <v>0</v>
      </c>
      <c r="K44" s="30">
        <f t="shared" si="9"/>
        <v>0</v>
      </c>
      <c r="L44" s="30">
        <f t="shared" si="9"/>
        <v>0</v>
      </c>
      <c r="M44" s="30">
        <f t="shared" si="9"/>
        <v>0</v>
      </c>
      <c r="N44" s="30">
        <f t="shared" si="9"/>
        <v>0</v>
      </c>
      <c r="O44" s="30">
        <f t="shared" si="9"/>
        <v>0</v>
      </c>
      <c r="P44" s="30">
        <f t="shared" si="9"/>
        <v>0</v>
      </c>
      <c r="Q44" s="21">
        <f t="shared" si="8"/>
        <v>0</v>
      </c>
    </row>
    <row r="45" spans="1:17" x14ac:dyDescent="0.2">
      <c r="B45" s="177" t="s">
        <v>154</v>
      </c>
      <c r="C45" s="41" t="s">
        <v>115</v>
      </c>
      <c r="D45" s="20" t="s">
        <v>113</v>
      </c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1">
        <f t="shared" si="8"/>
        <v>0</v>
      </c>
    </row>
    <row r="46" spans="1:17" x14ac:dyDescent="0.2">
      <c r="A46" s="12"/>
      <c r="B46" s="37" t="s">
        <v>155</v>
      </c>
      <c r="C46" s="54" t="s">
        <v>117</v>
      </c>
      <c r="D46" s="38" t="s">
        <v>113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40">
        <f t="shared" si="8"/>
        <v>0</v>
      </c>
    </row>
    <row r="47" spans="1:17" x14ac:dyDescent="0.2">
      <c r="B47" s="62" t="s">
        <v>92</v>
      </c>
      <c r="C47" s="229" t="s">
        <v>195</v>
      </c>
      <c r="D47" s="145" t="s">
        <v>55</v>
      </c>
      <c r="E47" s="146">
        <f t="shared" ref="E47:P47" si="10">E24+E18</f>
        <v>0</v>
      </c>
      <c r="F47" s="146">
        <f t="shared" si="10"/>
        <v>0</v>
      </c>
      <c r="G47" s="146">
        <f t="shared" si="10"/>
        <v>0</v>
      </c>
      <c r="H47" s="146">
        <f t="shared" si="10"/>
        <v>0</v>
      </c>
      <c r="I47" s="146">
        <f t="shared" si="10"/>
        <v>0</v>
      </c>
      <c r="J47" s="146">
        <f t="shared" si="10"/>
        <v>0</v>
      </c>
      <c r="K47" s="146">
        <f t="shared" si="10"/>
        <v>0</v>
      </c>
      <c r="L47" s="146">
        <f t="shared" si="10"/>
        <v>0</v>
      </c>
      <c r="M47" s="146">
        <f t="shared" si="10"/>
        <v>0</v>
      </c>
      <c r="N47" s="146">
        <f t="shared" si="10"/>
        <v>0</v>
      </c>
      <c r="O47" s="146">
        <f t="shared" si="10"/>
        <v>0</v>
      </c>
      <c r="P47" s="146">
        <f t="shared" si="10"/>
        <v>0</v>
      </c>
      <c r="Q47" s="147">
        <f t="shared" si="8"/>
        <v>0</v>
      </c>
    </row>
    <row r="48" spans="1:17" x14ac:dyDescent="0.2">
      <c r="B48" s="12" t="s">
        <v>163</v>
      </c>
      <c r="C48" s="13" t="s">
        <v>98</v>
      </c>
      <c r="D48" s="14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</row>
    <row r="49" spans="2:23" s="10" customFormat="1" x14ac:dyDescent="0.2">
      <c r="B49" s="88" t="s">
        <v>180</v>
      </c>
      <c r="C49" s="127" t="s">
        <v>100</v>
      </c>
      <c r="D49" s="89"/>
      <c r="E49" s="230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9"/>
    </row>
    <row r="50" spans="2:23" s="10" customFormat="1" x14ac:dyDescent="0.2">
      <c r="B50" s="15" t="s">
        <v>196</v>
      </c>
      <c r="C50" s="130" t="s">
        <v>101</v>
      </c>
      <c r="D50" s="131" t="s">
        <v>102</v>
      </c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151">
        <f t="shared" ref="Q50:Q58" si="11">SUM(E50:P50)</f>
        <v>0</v>
      </c>
    </row>
    <row r="51" spans="2:23" s="10" customFormat="1" x14ac:dyDescent="0.2">
      <c r="B51" s="18" t="s">
        <v>197</v>
      </c>
      <c r="C51" s="134" t="s">
        <v>104</v>
      </c>
      <c r="D51" s="135" t="s">
        <v>102</v>
      </c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52">
        <f t="shared" si="11"/>
        <v>0</v>
      </c>
    </row>
    <row r="52" spans="2:23" s="10" customFormat="1" x14ac:dyDescent="0.2">
      <c r="B52" s="18" t="s">
        <v>198</v>
      </c>
      <c r="C52" s="134" t="s">
        <v>106</v>
      </c>
      <c r="D52" s="135" t="s">
        <v>102</v>
      </c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52">
        <f t="shared" si="11"/>
        <v>0</v>
      </c>
    </row>
    <row r="53" spans="2:23" s="10" customFormat="1" x14ac:dyDescent="0.2">
      <c r="B53" s="18" t="s">
        <v>199</v>
      </c>
      <c r="C53" s="19" t="s">
        <v>107</v>
      </c>
      <c r="D53" s="20" t="s">
        <v>55</v>
      </c>
      <c r="E53" s="30">
        <f t="shared" ref="E53:P53" si="12">E54+E55</f>
        <v>0</v>
      </c>
      <c r="F53" s="30">
        <f t="shared" si="12"/>
        <v>0</v>
      </c>
      <c r="G53" s="30">
        <f t="shared" si="12"/>
        <v>0</v>
      </c>
      <c r="H53" s="30">
        <f t="shared" si="12"/>
        <v>0</v>
      </c>
      <c r="I53" s="30">
        <f t="shared" si="12"/>
        <v>0</v>
      </c>
      <c r="J53" s="30">
        <f t="shared" si="12"/>
        <v>0</v>
      </c>
      <c r="K53" s="30">
        <f t="shared" si="12"/>
        <v>0</v>
      </c>
      <c r="L53" s="30">
        <f t="shared" si="12"/>
        <v>0</v>
      </c>
      <c r="M53" s="30">
        <f t="shared" si="12"/>
        <v>0</v>
      </c>
      <c r="N53" s="30">
        <f t="shared" si="12"/>
        <v>0</v>
      </c>
      <c r="O53" s="30">
        <f t="shared" si="12"/>
        <v>0</v>
      </c>
      <c r="P53" s="30">
        <f t="shared" si="12"/>
        <v>0</v>
      </c>
      <c r="Q53" s="21">
        <f t="shared" si="11"/>
        <v>0</v>
      </c>
    </row>
    <row r="54" spans="2:23" s="10" customFormat="1" x14ac:dyDescent="0.2">
      <c r="B54" s="18" t="s">
        <v>200</v>
      </c>
      <c r="C54" s="22" t="s">
        <v>109</v>
      </c>
      <c r="D54" s="20" t="s">
        <v>55</v>
      </c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1">
        <f t="shared" si="11"/>
        <v>0</v>
      </c>
    </row>
    <row r="55" spans="2:23" s="10" customFormat="1" x14ac:dyDescent="0.2">
      <c r="B55" s="18" t="s">
        <v>201</v>
      </c>
      <c r="C55" s="22" t="s">
        <v>111</v>
      </c>
      <c r="D55" s="20" t="s">
        <v>55</v>
      </c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1">
        <f t="shared" si="11"/>
        <v>0</v>
      </c>
      <c r="W55" s="233"/>
    </row>
    <row r="56" spans="2:23" s="10" customFormat="1" x14ac:dyDescent="0.2">
      <c r="B56" s="18" t="s">
        <v>202</v>
      </c>
      <c r="C56" s="41" t="s">
        <v>112</v>
      </c>
      <c r="D56" s="20" t="s">
        <v>113</v>
      </c>
      <c r="E56" s="30">
        <f t="shared" ref="E56:P56" si="13">E57+E58</f>
        <v>0</v>
      </c>
      <c r="F56" s="30">
        <f t="shared" si="13"/>
        <v>0</v>
      </c>
      <c r="G56" s="30">
        <f t="shared" si="13"/>
        <v>0</v>
      </c>
      <c r="H56" s="30">
        <f t="shared" si="13"/>
        <v>0</v>
      </c>
      <c r="I56" s="30">
        <f t="shared" si="13"/>
        <v>0</v>
      </c>
      <c r="J56" s="30">
        <f t="shared" si="13"/>
        <v>0</v>
      </c>
      <c r="K56" s="30">
        <f t="shared" si="13"/>
        <v>0</v>
      </c>
      <c r="L56" s="30">
        <f t="shared" si="13"/>
        <v>0</v>
      </c>
      <c r="M56" s="30">
        <f t="shared" si="13"/>
        <v>0</v>
      </c>
      <c r="N56" s="30">
        <f t="shared" si="13"/>
        <v>0</v>
      </c>
      <c r="O56" s="30">
        <f t="shared" si="13"/>
        <v>0</v>
      </c>
      <c r="P56" s="30">
        <f t="shared" si="13"/>
        <v>0</v>
      </c>
      <c r="Q56" s="21">
        <f t="shared" si="11"/>
        <v>0</v>
      </c>
    </row>
    <row r="57" spans="2:23" s="10" customFormat="1" x14ac:dyDescent="0.2">
      <c r="B57" s="177" t="s">
        <v>203</v>
      </c>
      <c r="C57" s="41" t="s">
        <v>204</v>
      </c>
      <c r="D57" s="20" t="s">
        <v>113</v>
      </c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1">
        <f t="shared" si="11"/>
        <v>0</v>
      </c>
    </row>
    <row r="58" spans="2:23" s="10" customFormat="1" x14ac:dyDescent="0.2">
      <c r="B58" s="37" t="s">
        <v>205</v>
      </c>
      <c r="C58" s="54" t="s">
        <v>206</v>
      </c>
      <c r="D58" s="38" t="s">
        <v>113</v>
      </c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40">
        <f t="shared" si="11"/>
        <v>0</v>
      </c>
    </row>
    <row r="59" spans="2:23" s="10" customFormat="1" x14ac:dyDescent="0.2">
      <c r="B59" s="62"/>
      <c r="C59" s="54" t="s">
        <v>118</v>
      </c>
      <c r="D59" s="38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40"/>
    </row>
    <row r="60" spans="2:23" s="10" customFormat="1" x14ac:dyDescent="0.2">
      <c r="B60" s="12" t="s">
        <v>207</v>
      </c>
      <c r="C60" s="13" t="s">
        <v>119</v>
      </c>
      <c r="D60" s="25" t="s">
        <v>55</v>
      </c>
      <c r="E60" s="26">
        <f t="shared" ref="E60:P60" si="14">E61+E88</f>
        <v>0</v>
      </c>
      <c r="F60" s="26">
        <f>F61+F88</f>
        <v>0</v>
      </c>
      <c r="G60" s="26">
        <f t="shared" si="14"/>
        <v>0</v>
      </c>
      <c r="H60" s="26">
        <f t="shared" si="14"/>
        <v>0</v>
      </c>
      <c r="I60" s="26">
        <f t="shared" si="14"/>
        <v>0</v>
      </c>
      <c r="J60" s="26">
        <f t="shared" si="14"/>
        <v>0</v>
      </c>
      <c r="K60" s="26">
        <f t="shared" si="14"/>
        <v>0</v>
      </c>
      <c r="L60" s="26">
        <f t="shared" si="14"/>
        <v>0</v>
      </c>
      <c r="M60" s="26">
        <f t="shared" si="14"/>
        <v>0</v>
      </c>
      <c r="N60" s="26">
        <f t="shared" si="14"/>
        <v>0</v>
      </c>
      <c r="O60" s="26">
        <f t="shared" si="14"/>
        <v>0</v>
      </c>
      <c r="P60" s="26">
        <f t="shared" si="14"/>
        <v>0</v>
      </c>
      <c r="Q60" s="27">
        <f>SUM(E60:P60)</f>
        <v>0</v>
      </c>
    </row>
    <row r="61" spans="2:23" s="10" customFormat="1" x14ac:dyDescent="0.2">
      <c r="B61" s="15" t="s">
        <v>208</v>
      </c>
      <c r="C61" s="28" t="s">
        <v>120</v>
      </c>
      <c r="D61" s="16" t="s">
        <v>55</v>
      </c>
      <c r="E61" s="29">
        <f t="shared" ref="E61:P61" si="15">E65+E74</f>
        <v>0</v>
      </c>
      <c r="F61" s="29">
        <f t="shared" si="15"/>
        <v>0</v>
      </c>
      <c r="G61" s="29">
        <f t="shared" si="15"/>
        <v>0</v>
      </c>
      <c r="H61" s="29">
        <f t="shared" si="15"/>
        <v>0</v>
      </c>
      <c r="I61" s="29">
        <f t="shared" si="15"/>
        <v>0</v>
      </c>
      <c r="J61" s="29">
        <f t="shared" si="15"/>
        <v>0</v>
      </c>
      <c r="K61" s="29">
        <f t="shared" si="15"/>
        <v>0</v>
      </c>
      <c r="L61" s="29">
        <f t="shared" si="15"/>
        <v>0</v>
      </c>
      <c r="M61" s="29">
        <f t="shared" si="15"/>
        <v>0</v>
      </c>
      <c r="N61" s="29">
        <f t="shared" si="15"/>
        <v>0</v>
      </c>
      <c r="O61" s="29">
        <f t="shared" si="15"/>
        <v>0</v>
      </c>
      <c r="P61" s="29">
        <f t="shared" si="15"/>
        <v>0</v>
      </c>
      <c r="Q61" s="17">
        <f>SUM(E61:P61)</f>
        <v>0</v>
      </c>
    </row>
    <row r="62" spans="2:23" s="10" customFormat="1" x14ac:dyDescent="0.2">
      <c r="B62" s="18"/>
      <c r="C62" s="22" t="s">
        <v>121</v>
      </c>
      <c r="D62" s="36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21"/>
    </row>
    <row r="63" spans="2:23" s="10" customFormat="1" x14ac:dyDescent="0.2">
      <c r="B63" s="18" t="s">
        <v>209</v>
      </c>
      <c r="C63" s="19" t="s">
        <v>100</v>
      </c>
      <c r="D63" s="20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1"/>
    </row>
    <row r="64" spans="2:23" s="10" customFormat="1" x14ac:dyDescent="0.2">
      <c r="B64" s="18" t="s">
        <v>210</v>
      </c>
      <c r="C64" s="19" t="s">
        <v>124</v>
      </c>
      <c r="D64" s="20" t="s">
        <v>102</v>
      </c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152">
        <f>SUM(E64:P64)</f>
        <v>0</v>
      </c>
    </row>
    <row r="65" spans="2:17" s="10" customFormat="1" x14ac:dyDescent="0.2">
      <c r="B65" s="18" t="s">
        <v>211</v>
      </c>
      <c r="C65" s="19" t="s">
        <v>107</v>
      </c>
      <c r="D65" s="20" t="s">
        <v>55</v>
      </c>
      <c r="E65" s="30">
        <f t="shared" ref="E65:P65" si="16">E66+E67+E68+E69+E70</f>
        <v>0</v>
      </c>
      <c r="F65" s="30">
        <f>F66+F67+F68+F69+F70</f>
        <v>0</v>
      </c>
      <c r="G65" s="30">
        <f t="shared" si="16"/>
        <v>0</v>
      </c>
      <c r="H65" s="30">
        <f t="shared" si="16"/>
        <v>0</v>
      </c>
      <c r="I65" s="30">
        <f t="shared" si="16"/>
        <v>0</v>
      </c>
      <c r="J65" s="30">
        <f t="shared" si="16"/>
        <v>0</v>
      </c>
      <c r="K65" s="30">
        <f t="shared" si="16"/>
        <v>0</v>
      </c>
      <c r="L65" s="30">
        <f t="shared" si="16"/>
        <v>0</v>
      </c>
      <c r="M65" s="30">
        <f t="shared" si="16"/>
        <v>0</v>
      </c>
      <c r="N65" s="30">
        <f t="shared" si="16"/>
        <v>0</v>
      </c>
      <c r="O65" s="30">
        <f t="shared" si="16"/>
        <v>0</v>
      </c>
      <c r="P65" s="30">
        <f t="shared" si="16"/>
        <v>0</v>
      </c>
      <c r="Q65" s="21">
        <f t="shared" ref="Q65:Q70" si="17">SUM(E65:P65)</f>
        <v>0</v>
      </c>
    </row>
    <row r="66" spans="2:17" s="10" customFormat="1" x14ac:dyDescent="0.2">
      <c r="B66" s="18" t="s">
        <v>212</v>
      </c>
      <c r="C66" s="41" t="s">
        <v>126</v>
      </c>
      <c r="D66" s="20" t="s">
        <v>55</v>
      </c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1">
        <f t="shared" si="17"/>
        <v>0</v>
      </c>
    </row>
    <row r="67" spans="2:17" s="10" customFormat="1" x14ac:dyDescent="0.2">
      <c r="B67" s="42" t="s">
        <v>213</v>
      </c>
      <c r="C67" s="41" t="s">
        <v>127</v>
      </c>
      <c r="D67" s="20" t="s">
        <v>55</v>
      </c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1">
        <f t="shared" si="17"/>
        <v>0</v>
      </c>
    </row>
    <row r="68" spans="2:17" s="10" customFormat="1" x14ac:dyDescent="0.2">
      <c r="B68" s="42" t="s">
        <v>214</v>
      </c>
      <c r="C68" s="41" t="s">
        <v>128</v>
      </c>
      <c r="D68" s="20" t="s">
        <v>55</v>
      </c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1">
        <f t="shared" si="17"/>
        <v>0</v>
      </c>
    </row>
    <row r="69" spans="2:17" s="10" customFormat="1" x14ac:dyDescent="0.2">
      <c r="B69" s="42" t="s">
        <v>215</v>
      </c>
      <c r="C69" s="41" t="s">
        <v>129</v>
      </c>
      <c r="D69" s="20" t="s">
        <v>55</v>
      </c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1">
        <f t="shared" si="17"/>
        <v>0</v>
      </c>
    </row>
    <row r="70" spans="2:17" s="10" customFormat="1" x14ac:dyDescent="0.2">
      <c r="B70" s="42" t="s">
        <v>216</v>
      </c>
      <c r="C70" s="41" t="s">
        <v>130</v>
      </c>
      <c r="D70" s="20" t="s">
        <v>55</v>
      </c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1">
        <f t="shared" si="17"/>
        <v>0</v>
      </c>
    </row>
    <row r="71" spans="2:17" s="10" customFormat="1" x14ac:dyDescent="0.2">
      <c r="B71" s="42"/>
      <c r="C71" s="22" t="s">
        <v>131</v>
      </c>
      <c r="D71" s="36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21"/>
    </row>
    <row r="72" spans="2:17" s="10" customFormat="1" x14ac:dyDescent="0.2">
      <c r="B72" s="18" t="s">
        <v>217</v>
      </c>
      <c r="C72" s="19" t="s">
        <v>100</v>
      </c>
      <c r="D72" s="20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1"/>
    </row>
    <row r="73" spans="2:17" s="10" customFormat="1" x14ac:dyDescent="0.2">
      <c r="B73" s="18" t="s">
        <v>218</v>
      </c>
      <c r="C73" s="19" t="s">
        <v>124</v>
      </c>
      <c r="D73" s="20" t="s">
        <v>102</v>
      </c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152">
        <f>SUM(E73:P73)</f>
        <v>0</v>
      </c>
    </row>
    <row r="74" spans="2:17" s="10" customFormat="1" x14ac:dyDescent="0.2">
      <c r="B74" s="18" t="s">
        <v>219</v>
      </c>
      <c r="C74" s="19" t="s">
        <v>107</v>
      </c>
      <c r="D74" s="20" t="s">
        <v>55</v>
      </c>
      <c r="E74" s="30">
        <f t="shared" ref="E74:P74" si="18">E75+E80+E85</f>
        <v>0</v>
      </c>
      <c r="F74" s="30">
        <f>F75+F80+F85</f>
        <v>0</v>
      </c>
      <c r="G74" s="30">
        <f t="shared" si="18"/>
        <v>0</v>
      </c>
      <c r="H74" s="30">
        <f t="shared" si="18"/>
        <v>0</v>
      </c>
      <c r="I74" s="30">
        <f t="shared" si="18"/>
        <v>0</v>
      </c>
      <c r="J74" s="30">
        <f t="shared" si="18"/>
        <v>0</v>
      </c>
      <c r="K74" s="30">
        <f t="shared" si="18"/>
        <v>0</v>
      </c>
      <c r="L74" s="30">
        <f t="shared" si="18"/>
        <v>0</v>
      </c>
      <c r="M74" s="30">
        <f t="shared" si="18"/>
        <v>0</v>
      </c>
      <c r="N74" s="30">
        <f t="shared" si="18"/>
        <v>0</v>
      </c>
      <c r="O74" s="30">
        <f t="shared" si="18"/>
        <v>0</v>
      </c>
      <c r="P74" s="30">
        <f t="shared" si="18"/>
        <v>0</v>
      </c>
      <c r="Q74" s="21">
        <f t="shared" ref="Q74:Q88" si="19">SUM(E74:P74)</f>
        <v>0</v>
      </c>
    </row>
    <row r="75" spans="2:17" s="10" customFormat="1" x14ac:dyDescent="0.2">
      <c r="B75" s="18" t="s">
        <v>220</v>
      </c>
      <c r="C75" s="41" t="s">
        <v>136</v>
      </c>
      <c r="D75" s="20" t="s">
        <v>55</v>
      </c>
      <c r="E75" s="30">
        <f t="shared" ref="E75:P75" si="20">E76+E77+E78+E79</f>
        <v>0</v>
      </c>
      <c r="F75" s="30">
        <f t="shared" si="20"/>
        <v>0</v>
      </c>
      <c r="G75" s="30">
        <f t="shared" si="20"/>
        <v>0</v>
      </c>
      <c r="H75" s="30">
        <f t="shared" si="20"/>
        <v>0</v>
      </c>
      <c r="I75" s="30">
        <f t="shared" si="20"/>
        <v>0</v>
      </c>
      <c r="J75" s="30">
        <f t="shared" si="20"/>
        <v>0</v>
      </c>
      <c r="K75" s="30">
        <f t="shared" si="20"/>
        <v>0</v>
      </c>
      <c r="L75" s="30">
        <f t="shared" si="20"/>
        <v>0</v>
      </c>
      <c r="M75" s="30">
        <f t="shared" si="20"/>
        <v>0</v>
      </c>
      <c r="N75" s="30">
        <f t="shared" si="20"/>
        <v>0</v>
      </c>
      <c r="O75" s="30">
        <f t="shared" si="20"/>
        <v>0</v>
      </c>
      <c r="P75" s="30">
        <f t="shared" si="20"/>
        <v>0</v>
      </c>
      <c r="Q75" s="21">
        <f t="shared" si="19"/>
        <v>0</v>
      </c>
    </row>
    <row r="76" spans="2:17" s="10" customFormat="1" x14ac:dyDescent="0.2">
      <c r="B76" s="18" t="s">
        <v>221</v>
      </c>
      <c r="C76" s="41" t="s">
        <v>138</v>
      </c>
      <c r="D76" s="20" t="s">
        <v>55</v>
      </c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1">
        <f t="shared" si="19"/>
        <v>0</v>
      </c>
    </row>
    <row r="77" spans="2:17" s="10" customFormat="1" x14ac:dyDescent="0.2">
      <c r="B77" s="18" t="s">
        <v>222</v>
      </c>
      <c r="C77" s="22" t="s">
        <v>139</v>
      </c>
      <c r="D77" s="20" t="s">
        <v>55</v>
      </c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1">
        <f t="shared" si="19"/>
        <v>0</v>
      </c>
    </row>
    <row r="78" spans="2:17" s="10" customFormat="1" x14ac:dyDescent="0.2">
      <c r="B78" s="42" t="s">
        <v>223</v>
      </c>
      <c r="C78" s="41" t="s">
        <v>140</v>
      </c>
      <c r="D78" s="20" t="s">
        <v>55</v>
      </c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1">
        <f t="shared" si="19"/>
        <v>0</v>
      </c>
    </row>
    <row r="79" spans="2:17" s="10" customFormat="1" x14ac:dyDescent="0.2">
      <c r="B79" s="42" t="s">
        <v>224</v>
      </c>
      <c r="C79" s="22" t="s">
        <v>141</v>
      </c>
      <c r="D79" s="20" t="s">
        <v>55</v>
      </c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1">
        <f t="shared" si="19"/>
        <v>0</v>
      </c>
    </row>
    <row r="80" spans="2:17" s="10" customFormat="1" x14ac:dyDescent="0.2">
      <c r="B80" s="42" t="s">
        <v>225</v>
      </c>
      <c r="C80" s="41" t="s">
        <v>128</v>
      </c>
      <c r="D80" s="20" t="s">
        <v>55</v>
      </c>
      <c r="E80" s="30">
        <f t="shared" ref="E80:P80" si="21">E81+E82+E83+E84</f>
        <v>0</v>
      </c>
      <c r="F80" s="30">
        <f t="shared" si="21"/>
        <v>0</v>
      </c>
      <c r="G80" s="30">
        <f t="shared" si="21"/>
        <v>0</v>
      </c>
      <c r="H80" s="30">
        <f t="shared" si="21"/>
        <v>0</v>
      </c>
      <c r="I80" s="30">
        <f t="shared" si="21"/>
        <v>0</v>
      </c>
      <c r="J80" s="30">
        <f t="shared" si="21"/>
        <v>0</v>
      </c>
      <c r="K80" s="30">
        <f t="shared" si="21"/>
        <v>0</v>
      </c>
      <c r="L80" s="30">
        <f t="shared" si="21"/>
        <v>0</v>
      </c>
      <c r="M80" s="30">
        <f t="shared" si="21"/>
        <v>0</v>
      </c>
      <c r="N80" s="30">
        <f t="shared" si="21"/>
        <v>0</v>
      </c>
      <c r="O80" s="30">
        <f t="shared" si="21"/>
        <v>0</v>
      </c>
      <c r="P80" s="30">
        <f t="shared" si="21"/>
        <v>0</v>
      </c>
      <c r="Q80" s="21">
        <f t="shared" si="19"/>
        <v>0</v>
      </c>
    </row>
    <row r="81" spans="2:17" s="10" customFormat="1" x14ac:dyDescent="0.2">
      <c r="B81" s="42" t="s">
        <v>226</v>
      </c>
      <c r="C81" s="41" t="s">
        <v>138</v>
      </c>
      <c r="D81" s="20" t="s">
        <v>55</v>
      </c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1">
        <f t="shared" si="19"/>
        <v>0</v>
      </c>
    </row>
    <row r="82" spans="2:17" s="10" customFormat="1" x14ac:dyDescent="0.2">
      <c r="B82" s="42" t="s">
        <v>227</v>
      </c>
      <c r="C82" s="22" t="s">
        <v>139</v>
      </c>
      <c r="D82" s="20" t="s">
        <v>55</v>
      </c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1">
        <f t="shared" si="19"/>
        <v>0</v>
      </c>
    </row>
    <row r="83" spans="2:17" s="10" customFormat="1" x14ac:dyDescent="0.2">
      <c r="B83" s="42" t="s">
        <v>228</v>
      </c>
      <c r="C83" s="41" t="s">
        <v>140</v>
      </c>
      <c r="D83" s="20" t="s">
        <v>55</v>
      </c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1">
        <f t="shared" si="19"/>
        <v>0</v>
      </c>
    </row>
    <row r="84" spans="2:17" s="10" customFormat="1" x14ac:dyDescent="0.2">
      <c r="B84" s="42" t="s">
        <v>229</v>
      </c>
      <c r="C84" s="22" t="s">
        <v>141</v>
      </c>
      <c r="D84" s="20" t="s">
        <v>55</v>
      </c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1">
        <f t="shared" si="19"/>
        <v>0</v>
      </c>
    </row>
    <row r="85" spans="2:17" s="10" customFormat="1" x14ac:dyDescent="0.2">
      <c r="B85" s="42" t="s">
        <v>230</v>
      </c>
      <c r="C85" s="41" t="s">
        <v>130</v>
      </c>
      <c r="D85" s="20" t="s">
        <v>55</v>
      </c>
      <c r="E85" s="30">
        <f t="shared" ref="E85:P85" si="22">E86+E87</f>
        <v>0</v>
      </c>
      <c r="F85" s="30">
        <f t="shared" si="22"/>
        <v>0</v>
      </c>
      <c r="G85" s="30">
        <f t="shared" si="22"/>
        <v>0</v>
      </c>
      <c r="H85" s="30">
        <f t="shared" si="22"/>
        <v>0</v>
      </c>
      <c r="I85" s="30">
        <f t="shared" si="22"/>
        <v>0</v>
      </c>
      <c r="J85" s="30">
        <f t="shared" si="22"/>
        <v>0</v>
      </c>
      <c r="K85" s="30">
        <f t="shared" si="22"/>
        <v>0</v>
      </c>
      <c r="L85" s="30">
        <f t="shared" si="22"/>
        <v>0</v>
      </c>
      <c r="M85" s="30">
        <f t="shared" si="22"/>
        <v>0</v>
      </c>
      <c r="N85" s="30">
        <f t="shared" si="22"/>
        <v>0</v>
      </c>
      <c r="O85" s="30">
        <f t="shared" si="22"/>
        <v>0</v>
      </c>
      <c r="P85" s="30">
        <f t="shared" si="22"/>
        <v>0</v>
      </c>
      <c r="Q85" s="21">
        <f t="shared" si="19"/>
        <v>0</v>
      </c>
    </row>
    <row r="86" spans="2:17" s="10" customFormat="1" x14ac:dyDescent="0.2">
      <c r="B86" s="42" t="s">
        <v>231</v>
      </c>
      <c r="C86" s="41" t="s">
        <v>142</v>
      </c>
      <c r="D86" s="20" t="s">
        <v>55</v>
      </c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1">
        <f t="shared" si="19"/>
        <v>0</v>
      </c>
    </row>
    <row r="87" spans="2:17" s="10" customFormat="1" x14ac:dyDescent="0.2">
      <c r="B87" s="42" t="s">
        <v>232</v>
      </c>
      <c r="C87" s="41" t="s">
        <v>143</v>
      </c>
      <c r="D87" s="20" t="s">
        <v>55</v>
      </c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1">
        <f t="shared" si="19"/>
        <v>0</v>
      </c>
    </row>
    <row r="88" spans="2:17" s="10" customFormat="1" x14ac:dyDescent="0.2">
      <c r="B88" s="15" t="s">
        <v>233</v>
      </c>
      <c r="C88" s="19" t="s">
        <v>144</v>
      </c>
      <c r="D88" s="20" t="s">
        <v>55</v>
      </c>
      <c r="E88" s="30">
        <f>E92+E99+E112+E125</f>
        <v>0</v>
      </c>
      <c r="F88" s="30">
        <f t="shared" ref="F88:P88" si="23">F92+F99+F112+F125</f>
        <v>0</v>
      </c>
      <c r="G88" s="30">
        <f t="shared" si="23"/>
        <v>0</v>
      </c>
      <c r="H88" s="30">
        <f t="shared" si="23"/>
        <v>0</v>
      </c>
      <c r="I88" s="30">
        <f t="shared" si="23"/>
        <v>0</v>
      </c>
      <c r="J88" s="30">
        <f t="shared" si="23"/>
        <v>0</v>
      </c>
      <c r="K88" s="30">
        <f t="shared" si="23"/>
        <v>0</v>
      </c>
      <c r="L88" s="30">
        <f t="shared" si="23"/>
        <v>0</v>
      </c>
      <c r="M88" s="30">
        <f t="shared" si="23"/>
        <v>0</v>
      </c>
      <c r="N88" s="30">
        <f t="shared" si="23"/>
        <v>0</v>
      </c>
      <c r="O88" s="30">
        <f t="shared" si="23"/>
        <v>0</v>
      </c>
      <c r="P88" s="30">
        <f t="shared" si="23"/>
        <v>0</v>
      </c>
      <c r="Q88" s="21">
        <f t="shared" si="19"/>
        <v>0</v>
      </c>
    </row>
    <row r="89" spans="2:17" s="10" customFormat="1" x14ac:dyDescent="0.2">
      <c r="B89" s="42"/>
      <c r="C89" s="22" t="s">
        <v>121</v>
      </c>
      <c r="D89" s="2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21"/>
    </row>
    <row r="90" spans="2:17" s="10" customFormat="1" x14ac:dyDescent="0.2">
      <c r="B90" s="42" t="s">
        <v>217</v>
      </c>
      <c r="C90" s="19" t="s">
        <v>100</v>
      </c>
      <c r="D90" s="20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1"/>
    </row>
    <row r="91" spans="2:17" s="10" customFormat="1" x14ac:dyDescent="0.2">
      <c r="B91" s="42" t="s">
        <v>218</v>
      </c>
      <c r="C91" s="19" t="s">
        <v>124</v>
      </c>
      <c r="D91" s="20" t="s">
        <v>102</v>
      </c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152">
        <f>SUM(E91:P91)</f>
        <v>0</v>
      </c>
    </row>
    <row r="92" spans="2:17" s="10" customFormat="1" x14ac:dyDescent="0.2">
      <c r="B92" s="42" t="s">
        <v>219</v>
      </c>
      <c r="C92" s="19" t="s">
        <v>107</v>
      </c>
      <c r="D92" s="20" t="s">
        <v>55</v>
      </c>
      <c r="E92" s="30">
        <f t="shared" ref="E92:P92" si="24">E93+E94+E95</f>
        <v>0</v>
      </c>
      <c r="F92" s="30">
        <f t="shared" si="24"/>
        <v>0</v>
      </c>
      <c r="G92" s="30">
        <f t="shared" si="24"/>
        <v>0</v>
      </c>
      <c r="H92" s="30">
        <f t="shared" si="24"/>
        <v>0</v>
      </c>
      <c r="I92" s="30">
        <f t="shared" si="24"/>
        <v>0</v>
      </c>
      <c r="J92" s="30">
        <f t="shared" si="24"/>
        <v>0</v>
      </c>
      <c r="K92" s="30">
        <f t="shared" si="24"/>
        <v>0</v>
      </c>
      <c r="L92" s="30">
        <f t="shared" si="24"/>
        <v>0</v>
      </c>
      <c r="M92" s="30">
        <f t="shared" si="24"/>
        <v>0</v>
      </c>
      <c r="N92" s="30">
        <f t="shared" si="24"/>
        <v>0</v>
      </c>
      <c r="O92" s="30">
        <f t="shared" si="24"/>
        <v>0</v>
      </c>
      <c r="P92" s="30">
        <f t="shared" si="24"/>
        <v>0</v>
      </c>
      <c r="Q92" s="21">
        <f>SUM(E92:P92)</f>
        <v>0</v>
      </c>
    </row>
    <row r="93" spans="2:17" s="10" customFormat="1" x14ac:dyDescent="0.2">
      <c r="B93" s="42" t="s">
        <v>220</v>
      </c>
      <c r="C93" s="41" t="s">
        <v>148</v>
      </c>
      <c r="D93" s="20" t="s">
        <v>55</v>
      </c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1">
        <f>SUM(E93:P93)</f>
        <v>0</v>
      </c>
    </row>
    <row r="94" spans="2:17" s="10" customFormat="1" x14ac:dyDescent="0.2">
      <c r="B94" s="42" t="s">
        <v>223</v>
      </c>
      <c r="C94" s="41" t="s">
        <v>149</v>
      </c>
      <c r="D94" s="20" t="s">
        <v>55</v>
      </c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1">
        <f>SUM(E94:P94)</f>
        <v>0</v>
      </c>
    </row>
    <row r="95" spans="2:17" s="10" customFormat="1" x14ac:dyDescent="0.2">
      <c r="B95" s="42" t="s">
        <v>230</v>
      </c>
      <c r="C95" s="41" t="s">
        <v>150</v>
      </c>
      <c r="D95" s="20" t="s">
        <v>55</v>
      </c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1">
        <f>SUM(E95:P95)</f>
        <v>0</v>
      </c>
    </row>
    <row r="96" spans="2:17" s="10" customFormat="1" x14ac:dyDescent="0.2">
      <c r="B96" s="42"/>
      <c r="C96" s="22" t="s">
        <v>131</v>
      </c>
      <c r="D96" s="36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21"/>
    </row>
    <row r="97" spans="2:17" s="10" customFormat="1" x14ac:dyDescent="0.2">
      <c r="B97" s="42" t="s">
        <v>234</v>
      </c>
      <c r="C97" s="19" t="s">
        <v>100</v>
      </c>
      <c r="D97" s="20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1"/>
    </row>
    <row r="98" spans="2:17" s="10" customFormat="1" x14ac:dyDescent="0.2">
      <c r="B98" s="42" t="s">
        <v>235</v>
      </c>
      <c r="C98" s="19" t="s">
        <v>124</v>
      </c>
      <c r="D98" s="20" t="s">
        <v>102</v>
      </c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152">
        <f>SUM(E98:P98)</f>
        <v>0</v>
      </c>
    </row>
    <row r="99" spans="2:17" s="10" customFormat="1" x14ac:dyDescent="0.2">
      <c r="B99" s="42" t="s">
        <v>236</v>
      </c>
      <c r="C99" s="19" t="s">
        <v>107</v>
      </c>
      <c r="D99" s="20" t="s">
        <v>55</v>
      </c>
      <c r="E99" s="30">
        <f t="shared" ref="E99:P99" si="25">E100+E103+E106</f>
        <v>0</v>
      </c>
      <c r="F99" s="30">
        <f>F100+F103+F106</f>
        <v>0</v>
      </c>
      <c r="G99" s="30">
        <f t="shared" si="25"/>
        <v>0</v>
      </c>
      <c r="H99" s="30">
        <f t="shared" si="25"/>
        <v>0</v>
      </c>
      <c r="I99" s="30">
        <f t="shared" si="25"/>
        <v>0</v>
      </c>
      <c r="J99" s="30">
        <f t="shared" si="25"/>
        <v>0</v>
      </c>
      <c r="K99" s="30">
        <f t="shared" si="25"/>
        <v>0</v>
      </c>
      <c r="L99" s="30">
        <f t="shared" si="25"/>
        <v>0</v>
      </c>
      <c r="M99" s="30">
        <f t="shared" si="25"/>
        <v>0</v>
      </c>
      <c r="N99" s="30">
        <f t="shared" si="25"/>
        <v>0</v>
      </c>
      <c r="O99" s="30">
        <f t="shared" si="25"/>
        <v>0</v>
      </c>
      <c r="P99" s="30">
        <f t="shared" si="25"/>
        <v>0</v>
      </c>
      <c r="Q99" s="152">
        <f t="shared" ref="Q99:Q108" si="26">SUM(E99:P99)</f>
        <v>0</v>
      </c>
    </row>
    <row r="100" spans="2:17" s="10" customFormat="1" x14ac:dyDescent="0.2">
      <c r="B100" s="42" t="s">
        <v>237</v>
      </c>
      <c r="C100" s="41" t="s">
        <v>136</v>
      </c>
      <c r="D100" s="20" t="s">
        <v>55</v>
      </c>
      <c r="E100" s="30">
        <f t="shared" ref="E100:P100" si="27">E101+E102</f>
        <v>0</v>
      </c>
      <c r="F100" s="30">
        <f t="shared" si="27"/>
        <v>0</v>
      </c>
      <c r="G100" s="30">
        <f t="shared" si="27"/>
        <v>0</v>
      </c>
      <c r="H100" s="30">
        <f t="shared" si="27"/>
        <v>0</v>
      </c>
      <c r="I100" s="30">
        <f t="shared" si="27"/>
        <v>0</v>
      </c>
      <c r="J100" s="30">
        <f t="shared" si="27"/>
        <v>0</v>
      </c>
      <c r="K100" s="30">
        <f t="shared" si="27"/>
        <v>0</v>
      </c>
      <c r="L100" s="30">
        <f t="shared" si="27"/>
        <v>0</v>
      </c>
      <c r="M100" s="30">
        <f t="shared" si="27"/>
        <v>0</v>
      </c>
      <c r="N100" s="30">
        <f t="shared" si="27"/>
        <v>0</v>
      </c>
      <c r="O100" s="30">
        <f t="shared" si="27"/>
        <v>0</v>
      </c>
      <c r="P100" s="30">
        <f t="shared" si="27"/>
        <v>0</v>
      </c>
      <c r="Q100" s="152">
        <f t="shared" si="26"/>
        <v>0</v>
      </c>
    </row>
    <row r="101" spans="2:17" s="10" customFormat="1" x14ac:dyDescent="0.2">
      <c r="B101" s="42" t="s">
        <v>238</v>
      </c>
      <c r="C101" s="41" t="s">
        <v>142</v>
      </c>
      <c r="D101" s="20" t="s">
        <v>55</v>
      </c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152">
        <f t="shared" si="26"/>
        <v>0</v>
      </c>
    </row>
    <row r="102" spans="2:17" s="10" customFormat="1" x14ac:dyDescent="0.2">
      <c r="B102" s="42" t="s">
        <v>239</v>
      </c>
      <c r="C102" s="41" t="s">
        <v>143</v>
      </c>
      <c r="D102" s="20" t="s">
        <v>55</v>
      </c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152">
        <f t="shared" si="26"/>
        <v>0</v>
      </c>
    </row>
    <row r="103" spans="2:17" s="10" customFormat="1" x14ac:dyDescent="0.2">
      <c r="B103" s="42" t="s">
        <v>240</v>
      </c>
      <c r="C103" s="41" t="s">
        <v>128</v>
      </c>
      <c r="D103" s="20" t="s">
        <v>55</v>
      </c>
      <c r="E103" s="30">
        <f t="shared" ref="E103:P103" si="28">E104+E105</f>
        <v>0</v>
      </c>
      <c r="F103" s="30">
        <f t="shared" si="28"/>
        <v>0</v>
      </c>
      <c r="G103" s="30">
        <f t="shared" si="28"/>
        <v>0</v>
      </c>
      <c r="H103" s="30">
        <f t="shared" si="28"/>
        <v>0</v>
      </c>
      <c r="I103" s="30">
        <f t="shared" si="28"/>
        <v>0</v>
      </c>
      <c r="J103" s="30">
        <f t="shared" si="28"/>
        <v>0</v>
      </c>
      <c r="K103" s="30">
        <f t="shared" si="28"/>
        <v>0</v>
      </c>
      <c r="L103" s="30">
        <f t="shared" si="28"/>
        <v>0</v>
      </c>
      <c r="M103" s="30">
        <f t="shared" si="28"/>
        <v>0</v>
      </c>
      <c r="N103" s="30">
        <f t="shared" si="28"/>
        <v>0</v>
      </c>
      <c r="O103" s="30">
        <f t="shared" si="28"/>
        <v>0</v>
      </c>
      <c r="P103" s="30">
        <f t="shared" si="28"/>
        <v>0</v>
      </c>
      <c r="Q103" s="152">
        <f t="shared" si="26"/>
        <v>0</v>
      </c>
    </row>
    <row r="104" spans="2:17" s="10" customFormat="1" x14ac:dyDescent="0.2">
      <c r="B104" s="42" t="s">
        <v>241</v>
      </c>
      <c r="C104" s="41" t="s">
        <v>142</v>
      </c>
      <c r="D104" s="20" t="s">
        <v>55</v>
      </c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152">
        <f t="shared" si="26"/>
        <v>0</v>
      </c>
    </row>
    <row r="105" spans="2:17" s="10" customFormat="1" x14ac:dyDescent="0.2">
      <c r="B105" s="42" t="s">
        <v>242</v>
      </c>
      <c r="C105" s="41" t="s">
        <v>143</v>
      </c>
      <c r="D105" s="20" t="s">
        <v>55</v>
      </c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152">
        <f t="shared" si="26"/>
        <v>0</v>
      </c>
    </row>
    <row r="106" spans="2:17" s="10" customFormat="1" x14ac:dyDescent="0.2">
      <c r="B106" s="42" t="s">
        <v>243</v>
      </c>
      <c r="C106" s="41" t="s">
        <v>130</v>
      </c>
      <c r="D106" s="20" t="s">
        <v>55</v>
      </c>
      <c r="E106" s="30">
        <f t="shared" ref="E106:P106" si="29">E107+E108</f>
        <v>0</v>
      </c>
      <c r="F106" s="30">
        <f t="shared" si="29"/>
        <v>0</v>
      </c>
      <c r="G106" s="30">
        <f t="shared" si="29"/>
        <v>0</v>
      </c>
      <c r="H106" s="30">
        <f t="shared" si="29"/>
        <v>0</v>
      </c>
      <c r="I106" s="30">
        <f t="shared" si="29"/>
        <v>0</v>
      </c>
      <c r="J106" s="30">
        <f t="shared" si="29"/>
        <v>0</v>
      </c>
      <c r="K106" s="30">
        <f t="shared" si="29"/>
        <v>0</v>
      </c>
      <c r="L106" s="30">
        <f t="shared" si="29"/>
        <v>0</v>
      </c>
      <c r="M106" s="30">
        <f t="shared" si="29"/>
        <v>0</v>
      </c>
      <c r="N106" s="30">
        <f t="shared" si="29"/>
        <v>0</v>
      </c>
      <c r="O106" s="30">
        <f t="shared" si="29"/>
        <v>0</v>
      </c>
      <c r="P106" s="30">
        <f t="shared" si="29"/>
        <v>0</v>
      </c>
      <c r="Q106" s="152">
        <f t="shared" si="26"/>
        <v>0</v>
      </c>
    </row>
    <row r="107" spans="2:17" s="10" customFormat="1" x14ac:dyDescent="0.2">
      <c r="B107" s="42" t="s">
        <v>244</v>
      </c>
      <c r="C107" s="41" t="s">
        <v>142</v>
      </c>
      <c r="D107" s="20" t="s">
        <v>55</v>
      </c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152">
        <f t="shared" si="26"/>
        <v>0</v>
      </c>
    </row>
    <row r="108" spans="2:17" s="10" customFormat="1" x14ac:dyDescent="0.2">
      <c r="B108" s="42" t="s">
        <v>245</v>
      </c>
      <c r="C108" s="41" t="s">
        <v>143</v>
      </c>
      <c r="D108" s="20" t="s">
        <v>55</v>
      </c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152">
        <f t="shared" si="26"/>
        <v>0</v>
      </c>
    </row>
    <row r="109" spans="2:17" s="10" customFormat="1" x14ac:dyDescent="0.2">
      <c r="B109" s="42"/>
      <c r="C109" s="22" t="s">
        <v>156</v>
      </c>
      <c r="D109" s="36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21"/>
    </row>
    <row r="110" spans="2:17" s="10" customFormat="1" x14ac:dyDescent="0.2">
      <c r="B110" s="42" t="s">
        <v>246</v>
      </c>
      <c r="C110" s="19" t="s">
        <v>100</v>
      </c>
      <c r="D110" s="20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1"/>
    </row>
    <row r="111" spans="2:17" s="10" customFormat="1" x14ac:dyDescent="0.2">
      <c r="B111" s="42" t="s">
        <v>247</v>
      </c>
      <c r="C111" s="19" t="s">
        <v>124</v>
      </c>
      <c r="D111" s="20" t="s">
        <v>102</v>
      </c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152">
        <f t="shared" ref="Q111:Q121" si="30">SUM(E111:P111)</f>
        <v>0</v>
      </c>
    </row>
    <row r="112" spans="2:17" s="10" customFormat="1" x14ac:dyDescent="0.2">
      <c r="B112" s="42" t="s">
        <v>248</v>
      </c>
      <c r="C112" s="19" t="s">
        <v>107</v>
      </c>
      <c r="D112" s="20" t="s">
        <v>55</v>
      </c>
      <c r="E112" s="30">
        <f t="shared" ref="E112:P112" si="31">E113+E116+E119</f>
        <v>0</v>
      </c>
      <c r="F112" s="30">
        <f>F113+F116+F119</f>
        <v>0</v>
      </c>
      <c r="G112" s="30">
        <f t="shared" si="31"/>
        <v>0</v>
      </c>
      <c r="H112" s="30">
        <f t="shared" si="31"/>
        <v>0</v>
      </c>
      <c r="I112" s="30">
        <f t="shared" si="31"/>
        <v>0</v>
      </c>
      <c r="J112" s="30">
        <f t="shared" si="31"/>
        <v>0</v>
      </c>
      <c r="K112" s="30">
        <f t="shared" si="31"/>
        <v>0</v>
      </c>
      <c r="L112" s="30">
        <f t="shared" si="31"/>
        <v>0</v>
      </c>
      <c r="M112" s="30">
        <f t="shared" si="31"/>
        <v>0</v>
      </c>
      <c r="N112" s="30">
        <f t="shared" si="31"/>
        <v>0</v>
      </c>
      <c r="O112" s="30">
        <f t="shared" si="31"/>
        <v>0</v>
      </c>
      <c r="P112" s="30">
        <f t="shared" si="31"/>
        <v>0</v>
      </c>
      <c r="Q112" s="152">
        <f t="shared" si="30"/>
        <v>0</v>
      </c>
    </row>
    <row r="113" spans="2:17" s="10" customFormat="1" x14ac:dyDescent="0.2">
      <c r="B113" s="42" t="s">
        <v>249</v>
      </c>
      <c r="C113" s="41" t="s">
        <v>136</v>
      </c>
      <c r="D113" s="20" t="s">
        <v>55</v>
      </c>
      <c r="E113" s="30">
        <f t="shared" ref="E113:P113" si="32">E114+E115</f>
        <v>0</v>
      </c>
      <c r="F113" s="30">
        <f t="shared" si="32"/>
        <v>0</v>
      </c>
      <c r="G113" s="30">
        <f t="shared" si="32"/>
        <v>0</v>
      </c>
      <c r="H113" s="30">
        <f t="shared" si="32"/>
        <v>0</v>
      </c>
      <c r="I113" s="30">
        <f t="shared" si="32"/>
        <v>0</v>
      </c>
      <c r="J113" s="30">
        <f t="shared" si="32"/>
        <v>0</v>
      </c>
      <c r="K113" s="30">
        <f t="shared" si="32"/>
        <v>0</v>
      </c>
      <c r="L113" s="30">
        <f t="shared" si="32"/>
        <v>0</v>
      </c>
      <c r="M113" s="30">
        <f t="shared" si="32"/>
        <v>0</v>
      </c>
      <c r="N113" s="30">
        <f t="shared" si="32"/>
        <v>0</v>
      </c>
      <c r="O113" s="30">
        <f t="shared" si="32"/>
        <v>0</v>
      </c>
      <c r="P113" s="30">
        <f t="shared" si="32"/>
        <v>0</v>
      </c>
      <c r="Q113" s="152">
        <f t="shared" si="30"/>
        <v>0</v>
      </c>
    </row>
    <row r="114" spans="2:17" s="10" customFormat="1" x14ac:dyDescent="0.2">
      <c r="B114" s="42" t="s">
        <v>250</v>
      </c>
      <c r="C114" s="41" t="s">
        <v>142</v>
      </c>
      <c r="D114" s="20" t="s">
        <v>55</v>
      </c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152">
        <f t="shared" si="30"/>
        <v>0</v>
      </c>
    </row>
    <row r="115" spans="2:17" s="10" customFormat="1" x14ac:dyDescent="0.2">
      <c r="B115" s="42" t="s">
        <v>251</v>
      </c>
      <c r="C115" s="41" t="s">
        <v>143</v>
      </c>
      <c r="D115" s="20" t="s">
        <v>55</v>
      </c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152">
        <f t="shared" si="30"/>
        <v>0</v>
      </c>
    </row>
    <row r="116" spans="2:17" s="10" customFormat="1" x14ac:dyDescent="0.2">
      <c r="B116" s="42" t="s">
        <v>252</v>
      </c>
      <c r="C116" s="41" t="s">
        <v>128</v>
      </c>
      <c r="D116" s="20" t="s">
        <v>55</v>
      </c>
      <c r="E116" s="30">
        <f t="shared" ref="E116:P116" si="33">E117+E118</f>
        <v>0</v>
      </c>
      <c r="F116" s="30">
        <f t="shared" si="33"/>
        <v>0</v>
      </c>
      <c r="G116" s="30">
        <f t="shared" si="33"/>
        <v>0</v>
      </c>
      <c r="H116" s="30">
        <f t="shared" si="33"/>
        <v>0</v>
      </c>
      <c r="I116" s="30">
        <f t="shared" si="33"/>
        <v>0</v>
      </c>
      <c r="J116" s="30">
        <f t="shared" si="33"/>
        <v>0</v>
      </c>
      <c r="K116" s="30">
        <f t="shared" si="33"/>
        <v>0</v>
      </c>
      <c r="L116" s="30">
        <f t="shared" si="33"/>
        <v>0</v>
      </c>
      <c r="M116" s="30">
        <f t="shared" si="33"/>
        <v>0</v>
      </c>
      <c r="N116" s="30">
        <f t="shared" si="33"/>
        <v>0</v>
      </c>
      <c r="O116" s="30">
        <f t="shared" si="33"/>
        <v>0</v>
      </c>
      <c r="P116" s="30">
        <f t="shared" si="33"/>
        <v>0</v>
      </c>
      <c r="Q116" s="152">
        <f t="shared" si="30"/>
        <v>0</v>
      </c>
    </row>
    <row r="117" spans="2:17" s="10" customFormat="1" x14ac:dyDescent="0.2">
      <c r="B117" s="42" t="s">
        <v>253</v>
      </c>
      <c r="C117" s="41" t="s">
        <v>142</v>
      </c>
      <c r="D117" s="20" t="s">
        <v>55</v>
      </c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152">
        <f t="shared" si="30"/>
        <v>0</v>
      </c>
    </row>
    <row r="118" spans="2:17" s="10" customFormat="1" x14ac:dyDescent="0.2">
      <c r="B118" s="42" t="s">
        <v>254</v>
      </c>
      <c r="C118" s="41" t="s">
        <v>143</v>
      </c>
      <c r="D118" s="20" t="s">
        <v>55</v>
      </c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152">
        <f t="shared" si="30"/>
        <v>0</v>
      </c>
    </row>
    <row r="119" spans="2:17" s="10" customFormat="1" x14ac:dyDescent="0.2">
      <c r="B119" s="42" t="s">
        <v>255</v>
      </c>
      <c r="C119" s="41" t="s">
        <v>130</v>
      </c>
      <c r="D119" s="20" t="s">
        <v>55</v>
      </c>
      <c r="E119" s="30">
        <f t="shared" ref="E119:P119" si="34">E120+E121</f>
        <v>0</v>
      </c>
      <c r="F119" s="30">
        <f t="shared" si="34"/>
        <v>0</v>
      </c>
      <c r="G119" s="30">
        <f t="shared" si="34"/>
        <v>0</v>
      </c>
      <c r="H119" s="30">
        <f t="shared" si="34"/>
        <v>0</v>
      </c>
      <c r="I119" s="30">
        <f t="shared" si="34"/>
        <v>0</v>
      </c>
      <c r="J119" s="30">
        <f t="shared" si="34"/>
        <v>0</v>
      </c>
      <c r="K119" s="30">
        <f t="shared" si="34"/>
        <v>0</v>
      </c>
      <c r="L119" s="30">
        <f t="shared" si="34"/>
        <v>0</v>
      </c>
      <c r="M119" s="30">
        <f t="shared" si="34"/>
        <v>0</v>
      </c>
      <c r="N119" s="30">
        <f t="shared" si="34"/>
        <v>0</v>
      </c>
      <c r="O119" s="30">
        <f t="shared" si="34"/>
        <v>0</v>
      </c>
      <c r="P119" s="30">
        <f t="shared" si="34"/>
        <v>0</v>
      </c>
      <c r="Q119" s="152">
        <f t="shared" si="30"/>
        <v>0</v>
      </c>
    </row>
    <row r="120" spans="2:17" s="10" customFormat="1" x14ac:dyDescent="0.2">
      <c r="B120" s="42" t="s">
        <v>256</v>
      </c>
      <c r="C120" s="41" t="s">
        <v>142</v>
      </c>
      <c r="D120" s="20" t="s">
        <v>55</v>
      </c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152">
        <f t="shared" si="30"/>
        <v>0</v>
      </c>
    </row>
    <row r="121" spans="2:17" s="10" customFormat="1" x14ac:dyDescent="0.2">
      <c r="B121" s="42" t="s">
        <v>257</v>
      </c>
      <c r="C121" s="41" t="s">
        <v>143</v>
      </c>
      <c r="D121" s="20" t="s">
        <v>55</v>
      </c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152">
        <f t="shared" si="30"/>
        <v>0</v>
      </c>
    </row>
    <row r="122" spans="2:17" s="10" customFormat="1" x14ac:dyDescent="0.2">
      <c r="B122" s="42"/>
      <c r="C122" s="22" t="s">
        <v>157</v>
      </c>
      <c r="D122" s="2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21"/>
    </row>
    <row r="123" spans="2:17" s="10" customFormat="1" x14ac:dyDescent="0.2">
      <c r="B123" s="42" t="s">
        <v>258</v>
      </c>
      <c r="C123" s="19" t="s">
        <v>100</v>
      </c>
      <c r="D123" s="20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1"/>
    </row>
    <row r="124" spans="2:17" s="10" customFormat="1" x14ac:dyDescent="0.2">
      <c r="B124" s="42" t="s">
        <v>259</v>
      </c>
      <c r="C124" s="19" t="s">
        <v>124</v>
      </c>
      <c r="D124" s="20" t="s">
        <v>102</v>
      </c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152">
        <f t="shared" ref="Q124:Q129" si="35">SUM(E124:P124)</f>
        <v>0</v>
      </c>
    </row>
    <row r="125" spans="2:17" s="10" customFormat="1" x14ac:dyDescent="0.2">
      <c r="B125" s="42" t="s">
        <v>260</v>
      </c>
      <c r="C125" s="19" t="s">
        <v>107</v>
      </c>
      <c r="D125" s="20" t="s">
        <v>55</v>
      </c>
      <c r="E125" s="30">
        <f t="shared" ref="E125:P125" si="36">E126+E127+E128</f>
        <v>0</v>
      </c>
      <c r="F125" s="30">
        <f t="shared" si="36"/>
        <v>0</v>
      </c>
      <c r="G125" s="30">
        <f t="shared" si="36"/>
        <v>0</v>
      </c>
      <c r="H125" s="30">
        <f t="shared" si="36"/>
        <v>0</v>
      </c>
      <c r="I125" s="30">
        <f t="shared" si="36"/>
        <v>0</v>
      </c>
      <c r="J125" s="30">
        <f t="shared" si="36"/>
        <v>0</v>
      </c>
      <c r="K125" s="30">
        <f t="shared" si="36"/>
        <v>0</v>
      </c>
      <c r="L125" s="30">
        <f t="shared" si="36"/>
        <v>0</v>
      </c>
      <c r="M125" s="30">
        <f t="shared" si="36"/>
        <v>0</v>
      </c>
      <c r="N125" s="30">
        <f t="shared" si="36"/>
        <v>0</v>
      </c>
      <c r="O125" s="30">
        <f t="shared" si="36"/>
        <v>0</v>
      </c>
      <c r="P125" s="30">
        <f t="shared" si="36"/>
        <v>0</v>
      </c>
      <c r="Q125" s="21">
        <f t="shared" si="35"/>
        <v>0</v>
      </c>
    </row>
    <row r="126" spans="2:17" s="10" customFormat="1" x14ac:dyDescent="0.2">
      <c r="B126" s="42" t="s">
        <v>261</v>
      </c>
      <c r="C126" s="41" t="s">
        <v>148</v>
      </c>
      <c r="D126" s="20" t="s">
        <v>55</v>
      </c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1">
        <f t="shared" si="35"/>
        <v>0</v>
      </c>
    </row>
    <row r="127" spans="2:17" s="10" customFormat="1" x14ac:dyDescent="0.2">
      <c r="B127" s="42" t="s">
        <v>262</v>
      </c>
      <c r="C127" s="41" t="s">
        <v>149</v>
      </c>
      <c r="D127" s="20" t="s">
        <v>55</v>
      </c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1">
        <f t="shared" si="35"/>
        <v>0</v>
      </c>
    </row>
    <row r="128" spans="2:17" s="10" customFormat="1" x14ac:dyDescent="0.2">
      <c r="B128" s="90" t="s">
        <v>263</v>
      </c>
      <c r="C128" s="137" t="s">
        <v>150</v>
      </c>
      <c r="D128" s="38" t="s">
        <v>55</v>
      </c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5">
        <f t="shared" si="35"/>
        <v>0</v>
      </c>
    </row>
    <row r="129" spans="2:17" s="10" customFormat="1" x14ac:dyDescent="0.2">
      <c r="B129" s="155" t="s">
        <v>264</v>
      </c>
      <c r="C129" s="143" t="s">
        <v>265</v>
      </c>
      <c r="D129" s="25" t="s">
        <v>55</v>
      </c>
      <c r="E129" s="26">
        <f>E53+E60</f>
        <v>0</v>
      </c>
      <c r="F129" s="26">
        <f t="shared" ref="F129:P129" si="37">F53+F60</f>
        <v>0</v>
      </c>
      <c r="G129" s="26">
        <f t="shared" si="37"/>
        <v>0</v>
      </c>
      <c r="H129" s="26">
        <f t="shared" si="37"/>
        <v>0</v>
      </c>
      <c r="I129" s="26">
        <f t="shared" si="37"/>
        <v>0</v>
      </c>
      <c r="J129" s="26">
        <f t="shared" si="37"/>
        <v>0</v>
      </c>
      <c r="K129" s="26">
        <f t="shared" si="37"/>
        <v>0</v>
      </c>
      <c r="L129" s="26">
        <f t="shared" si="37"/>
        <v>0</v>
      </c>
      <c r="M129" s="26">
        <f t="shared" si="37"/>
        <v>0</v>
      </c>
      <c r="N129" s="26">
        <f t="shared" si="37"/>
        <v>0</v>
      </c>
      <c r="O129" s="26">
        <f t="shared" si="37"/>
        <v>0</v>
      </c>
      <c r="P129" s="26">
        <f t="shared" si="37"/>
        <v>0</v>
      </c>
      <c r="Q129" s="27">
        <f t="shared" si="35"/>
        <v>0</v>
      </c>
    </row>
    <row r="130" spans="2:17" s="10" customFormat="1" x14ac:dyDescent="0.2">
      <c r="B130" s="155" t="s">
        <v>266</v>
      </c>
      <c r="C130" s="13" t="s">
        <v>158</v>
      </c>
      <c r="D130" s="25" t="s">
        <v>55</v>
      </c>
      <c r="E130" s="26">
        <f t="shared" ref="E130:P130" si="38">E133+E136</f>
        <v>0</v>
      </c>
      <c r="F130" s="26">
        <f t="shared" si="38"/>
        <v>0</v>
      </c>
      <c r="G130" s="26">
        <f t="shared" si="38"/>
        <v>0</v>
      </c>
      <c r="H130" s="26">
        <f t="shared" si="38"/>
        <v>0</v>
      </c>
      <c r="I130" s="26">
        <f t="shared" si="38"/>
        <v>0</v>
      </c>
      <c r="J130" s="26">
        <f t="shared" si="38"/>
        <v>0</v>
      </c>
      <c r="K130" s="26">
        <f t="shared" si="38"/>
        <v>0</v>
      </c>
      <c r="L130" s="26">
        <f t="shared" si="38"/>
        <v>0</v>
      </c>
      <c r="M130" s="26">
        <f t="shared" si="38"/>
        <v>0</v>
      </c>
      <c r="N130" s="26">
        <f t="shared" si="38"/>
        <v>0</v>
      </c>
      <c r="O130" s="26">
        <f t="shared" si="38"/>
        <v>0</v>
      </c>
      <c r="P130" s="26">
        <f t="shared" si="38"/>
        <v>0</v>
      </c>
      <c r="Q130" s="27">
        <f>SUM(E130:P130)</f>
        <v>0</v>
      </c>
    </row>
    <row r="131" spans="2:17" s="10" customFormat="1" x14ac:dyDescent="0.2">
      <c r="B131" s="88" t="s">
        <v>267</v>
      </c>
      <c r="C131" s="161" t="s">
        <v>159</v>
      </c>
      <c r="D131" s="89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3"/>
    </row>
    <row r="132" spans="2:17" s="10" customFormat="1" x14ac:dyDescent="0.2">
      <c r="B132" s="42" t="s">
        <v>268</v>
      </c>
      <c r="C132" s="164" t="s">
        <v>160</v>
      </c>
      <c r="D132" s="20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1"/>
    </row>
    <row r="133" spans="2:17" s="10" customFormat="1" x14ac:dyDescent="0.2">
      <c r="B133" s="42" t="s">
        <v>269</v>
      </c>
      <c r="C133" s="164" t="s">
        <v>107</v>
      </c>
      <c r="D133" s="20" t="s">
        <v>55</v>
      </c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1">
        <f>SUM(E133:P133)</f>
        <v>0</v>
      </c>
    </row>
    <row r="134" spans="2:17" s="10" customFormat="1" x14ac:dyDescent="0.2">
      <c r="B134" s="42" t="s">
        <v>270</v>
      </c>
      <c r="C134" s="165" t="s">
        <v>161</v>
      </c>
      <c r="D134" s="2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21"/>
    </row>
    <row r="135" spans="2:17" s="10" customFormat="1" x14ac:dyDescent="0.2">
      <c r="B135" s="42" t="s">
        <v>271</v>
      </c>
      <c r="C135" s="164" t="s">
        <v>162</v>
      </c>
      <c r="D135" s="20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1"/>
    </row>
    <row r="136" spans="2:17" s="10" customFormat="1" x14ac:dyDescent="0.2">
      <c r="B136" s="90" t="s">
        <v>272</v>
      </c>
      <c r="C136" s="166" t="s">
        <v>107</v>
      </c>
      <c r="D136" s="38" t="s">
        <v>55</v>
      </c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40">
        <f>SUM(E136:P136)</f>
        <v>0</v>
      </c>
    </row>
    <row r="137" spans="2:17" s="10" customFormat="1" x14ac:dyDescent="0.2">
      <c r="B137" s="155" t="s">
        <v>273</v>
      </c>
      <c r="C137" s="143" t="s">
        <v>274</v>
      </c>
      <c r="D137" s="25" t="s">
        <v>55</v>
      </c>
      <c r="E137" s="26">
        <f>E129+E130</f>
        <v>0</v>
      </c>
      <c r="F137" s="26">
        <f t="shared" ref="F137:P137" si="39">F129+F130</f>
        <v>0</v>
      </c>
      <c r="G137" s="26">
        <f t="shared" si="39"/>
        <v>0</v>
      </c>
      <c r="H137" s="26">
        <f t="shared" si="39"/>
        <v>0</v>
      </c>
      <c r="I137" s="26">
        <f t="shared" si="39"/>
        <v>0</v>
      </c>
      <c r="J137" s="26">
        <f t="shared" si="39"/>
        <v>0</v>
      </c>
      <c r="K137" s="26">
        <f t="shared" si="39"/>
        <v>0</v>
      </c>
      <c r="L137" s="26">
        <f t="shared" si="39"/>
        <v>0</v>
      </c>
      <c r="M137" s="26">
        <f t="shared" si="39"/>
        <v>0</v>
      </c>
      <c r="N137" s="26">
        <f t="shared" si="39"/>
        <v>0</v>
      </c>
      <c r="O137" s="26">
        <f t="shared" si="39"/>
        <v>0</v>
      </c>
      <c r="P137" s="26">
        <f t="shared" si="39"/>
        <v>0</v>
      </c>
      <c r="Q137" s="27">
        <f>SUM(E137:P137)</f>
        <v>0</v>
      </c>
    </row>
    <row r="138" spans="2:17" s="10" customFormat="1" ht="13.5" thickBot="1" x14ac:dyDescent="0.25">
      <c r="B138" s="235" t="s">
        <v>275</v>
      </c>
      <c r="C138" s="167" t="s">
        <v>93</v>
      </c>
      <c r="D138" s="158" t="s">
        <v>55</v>
      </c>
      <c r="E138" s="159">
        <f>E129+E130+E47</f>
        <v>0</v>
      </c>
      <c r="F138" s="159">
        <f t="shared" ref="F138:P138" si="40">F129+F130+F47</f>
        <v>0</v>
      </c>
      <c r="G138" s="159">
        <f t="shared" si="40"/>
        <v>0</v>
      </c>
      <c r="H138" s="159">
        <f t="shared" si="40"/>
        <v>0</v>
      </c>
      <c r="I138" s="159">
        <f t="shared" si="40"/>
        <v>0</v>
      </c>
      <c r="J138" s="159">
        <f t="shared" si="40"/>
        <v>0</v>
      </c>
      <c r="K138" s="159">
        <f t="shared" si="40"/>
        <v>0</v>
      </c>
      <c r="L138" s="159">
        <f t="shared" si="40"/>
        <v>0</v>
      </c>
      <c r="M138" s="159">
        <f t="shared" si="40"/>
        <v>0</v>
      </c>
      <c r="N138" s="159">
        <f t="shared" si="40"/>
        <v>0</v>
      </c>
      <c r="O138" s="159">
        <f t="shared" si="40"/>
        <v>0</v>
      </c>
      <c r="P138" s="159">
        <f t="shared" si="40"/>
        <v>0</v>
      </c>
      <c r="Q138" s="160">
        <f>SUM(E138:P138)</f>
        <v>0</v>
      </c>
    </row>
    <row r="139" spans="2:17" s="10" customFormat="1" ht="13.5" thickTop="1" x14ac:dyDescent="0.2">
      <c r="B139" s="31"/>
    </row>
    <row r="152" spans="5:16" x14ac:dyDescent="0.2"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</row>
    <row r="176" spans="5:16" x14ac:dyDescent="0.2"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</row>
    <row r="177" spans="5:16" x14ac:dyDescent="0.2"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</row>
    <row r="192" spans="5:16" x14ac:dyDescent="0.2">
      <c r="E192" s="233"/>
      <c r="F192" s="233"/>
      <c r="G192" s="233"/>
      <c r="H192" s="233"/>
      <c r="I192" s="233"/>
      <c r="J192" s="233"/>
      <c r="K192" s="233"/>
      <c r="L192" s="233"/>
      <c r="M192" s="233"/>
      <c r="N192" s="233"/>
      <c r="O192" s="233"/>
      <c r="P192" s="233"/>
    </row>
    <row r="193" spans="5:16" x14ac:dyDescent="0.2"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</row>
    <row r="212" spans="5:16" x14ac:dyDescent="0.2"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</row>
    <row r="213" spans="5:16" x14ac:dyDescent="0.2"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3"/>
    </row>
    <row r="215" spans="5:16" x14ac:dyDescent="0.2">
      <c r="E215" s="233"/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3"/>
    </row>
    <row r="216" spans="5:16" x14ac:dyDescent="0.2"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3"/>
    </row>
    <row r="227" spans="5:16" x14ac:dyDescent="0.2">
      <c r="E227" s="233">
        <f>+E54-E176</f>
        <v>0</v>
      </c>
      <c r="F227" s="233">
        <f t="shared" ref="F227:P228" si="41">+F54-F176</f>
        <v>0</v>
      </c>
      <c r="G227" s="233">
        <f t="shared" si="41"/>
        <v>0</v>
      </c>
      <c r="H227" s="233">
        <f t="shared" si="41"/>
        <v>0</v>
      </c>
      <c r="I227" s="233">
        <f t="shared" si="41"/>
        <v>0</v>
      </c>
      <c r="J227" s="233">
        <f t="shared" si="41"/>
        <v>0</v>
      </c>
      <c r="K227" s="233">
        <f t="shared" si="41"/>
        <v>0</v>
      </c>
      <c r="L227" s="233">
        <f t="shared" si="41"/>
        <v>0</v>
      </c>
      <c r="M227" s="233">
        <f t="shared" si="41"/>
        <v>0</v>
      </c>
      <c r="N227" s="233">
        <f t="shared" si="41"/>
        <v>0</v>
      </c>
      <c r="O227" s="233">
        <f t="shared" si="41"/>
        <v>0</v>
      </c>
      <c r="P227" s="233">
        <f t="shared" si="41"/>
        <v>0</v>
      </c>
    </row>
    <row r="228" spans="5:16" x14ac:dyDescent="0.2">
      <c r="E228" s="233">
        <f>+E55-E177</f>
        <v>0</v>
      </c>
      <c r="F228" s="233">
        <f t="shared" si="41"/>
        <v>0</v>
      </c>
      <c r="G228" s="233">
        <f t="shared" si="41"/>
        <v>0</v>
      </c>
      <c r="H228" s="233">
        <f t="shared" si="41"/>
        <v>0</v>
      </c>
      <c r="I228" s="233">
        <f t="shared" si="41"/>
        <v>0</v>
      </c>
      <c r="J228" s="233">
        <f t="shared" si="41"/>
        <v>0</v>
      </c>
      <c r="K228" s="233">
        <f t="shared" si="41"/>
        <v>0</v>
      </c>
      <c r="L228" s="233">
        <f t="shared" si="41"/>
        <v>0</v>
      </c>
      <c r="M228" s="233">
        <f t="shared" si="41"/>
        <v>0</v>
      </c>
      <c r="N228" s="233">
        <f t="shared" si="41"/>
        <v>0</v>
      </c>
      <c r="O228" s="233">
        <f t="shared" si="41"/>
        <v>0</v>
      </c>
      <c r="P228" s="233">
        <f t="shared" si="41"/>
        <v>0</v>
      </c>
    </row>
  </sheetData>
  <mergeCells count="5">
    <mergeCell ref="B7:Q7"/>
    <mergeCell ref="B10:B11"/>
    <mergeCell ref="C10:C11"/>
    <mergeCell ref="D10:D11"/>
    <mergeCell ref="E10:Q10"/>
  </mergeCells>
  <printOptions horizontalCentered="1"/>
  <pageMargins left="0.31496062992125984" right="0.19685039370078741" top="0.23622047244094491" bottom="0.35433070866141736" header="0.15748031496062992" footer="0.15748031496062992"/>
  <pageSetup paperSize="9" scale="53" orientation="portrait" r:id="rId1"/>
  <headerFooter alignWithMargins="0">
    <oddFooter>&amp;CСтрана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F0F3-4CC1-422E-BC0F-3D6ED72C2A4C}">
  <dimension ref="A1:W228"/>
  <sheetViews>
    <sheetView showGridLines="0" zoomScaleNormal="100" zoomScaleSheetLayoutView="75" workbookViewId="0"/>
  </sheetViews>
  <sheetFormatPr defaultRowHeight="12.75" x14ac:dyDescent="0.2"/>
  <cols>
    <col min="1" max="1" width="1.7109375" style="10" customWidth="1"/>
    <col min="2" max="2" width="9.42578125" style="31" customWidth="1"/>
    <col min="3" max="3" width="32.7109375" style="10" customWidth="1"/>
    <col min="4" max="4" width="5.7109375" style="10" customWidth="1"/>
    <col min="5" max="16" width="8.85546875" style="10" customWidth="1"/>
    <col min="17" max="17" width="12.7109375" style="10" customWidth="1"/>
    <col min="18" max="18" width="2.85546875" customWidth="1"/>
    <col min="257" max="257" width="1.7109375" customWidth="1"/>
    <col min="258" max="258" width="9.42578125" customWidth="1"/>
    <col min="259" max="259" width="32.7109375" customWidth="1"/>
    <col min="260" max="260" width="5.7109375" customWidth="1"/>
    <col min="261" max="272" width="8.85546875" customWidth="1"/>
    <col min="273" max="273" width="12.7109375" customWidth="1"/>
    <col min="274" max="274" width="2.85546875" customWidth="1"/>
    <col min="513" max="513" width="1.7109375" customWidth="1"/>
    <col min="514" max="514" width="9.42578125" customWidth="1"/>
    <col min="515" max="515" width="32.7109375" customWidth="1"/>
    <col min="516" max="516" width="5.7109375" customWidth="1"/>
    <col min="517" max="528" width="8.85546875" customWidth="1"/>
    <col min="529" max="529" width="12.7109375" customWidth="1"/>
    <col min="530" max="530" width="2.85546875" customWidth="1"/>
    <col min="769" max="769" width="1.7109375" customWidth="1"/>
    <col min="770" max="770" width="9.42578125" customWidth="1"/>
    <col min="771" max="771" width="32.7109375" customWidth="1"/>
    <col min="772" max="772" width="5.7109375" customWidth="1"/>
    <col min="773" max="784" width="8.85546875" customWidth="1"/>
    <col min="785" max="785" width="12.7109375" customWidth="1"/>
    <col min="786" max="786" width="2.85546875" customWidth="1"/>
    <col min="1025" max="1025" width="1.7109375" customWidth="1"/>
    <col min="1026" max="1026" width="9.42578125" customWidth="1"/>
    <col min="1027" max="1027" width="32.7109375" customWidth="1"/>
    <col min="1028" max="1028" width="5.7109375" customWidth="1"/>
    <col min="1029" max="1040" width="8.85546875" customWidth="1"/>
    <col min="1041" max="1041" width="12.7109375" customWidth="1"/>
    <col min="1042" max="1042" width="2.85546875" customWidth="1"/>
    <col min="1281" max="1281" width="1.7109375" customWidth="1"/>
    <col min="1282" max="1282" width="9.42578125" customWidth="1"/>
    <col min="1283" max="1283" width="32.7109375" customWidth="1"/>
    <col min="1284" max="1284" width="5.7109375" customWidth="1"/>
    <col min="1285" max="1296" width="8.85546875" customWidth="1"/>
    <col min="1297" max="1297" width="12.7109375" customWidth="1"/>
    <col min="1298" max="1298" width="2.85546875" customWidth="1"/>
    <col min="1537" max="1537" width="1.7109375" customWidth="1"/>
    <col min="1538" max="1538" width="9.42578125" customWidth="1"/>
    <col min="1539" max="1539" width="32.7109375" customWidth="1"/>
    <col min="1540" max="1540" width="5.7109375" customWidth="1"/>
    <col min="1541" max="1552" width="8.85546875" customWidth="1"/>
    <col min="1553" max="1553" width="12.7109375" customWidth="1"/>
    <col min="1554" max="1554" width="2.85546875" customWidth="1"/>
    <col min="1793" max="1793" width="1.7109375" customWidth="1"/>
    <col min="1794" max="1794" width="9.42578125" customWidth="1"/>
    <col min="1795" max="1795" width="32.7109375" customWidth="1"/>
    <col min="1796" max="1796" width="5.7109375" customWidth="1"/>
    <col min="1797" max="1808" width="8.85546875" customWidth="1"/>
    <col min="1809" max="1809" width="12.7109375" customWidth="1"/>
    <col min="1810" max="1810" width="2.85546875" customWidth="1"/>
    <col min="2049" max="2049" width="1.7109375" customWidth="1"/>
    <col min="2050" max="2050" width="9.42578125" customWidth="1"/>
    <col min="2051" max="2051" width="32.7109375" customWidth="1"/>
    <col min="2052" max="2052" width="5.7109375" customWidth="1"/>
    <col min="2053" max="2064" width="8.85546875" customWidth="1"/>
    <col min="2065" max="2065" width="12.7109375" customWidth="1"/>
    <col min="2066" max="2066" width="2.85546875" customWidth="1"/>
    <col min="2305" max="2305" width="1.7109375" customWidth="1"/>
    <col min="2306" max="2306" width="9.42578125" customWidth="1"/>
    <col min="2307" max="2307" width="32.7109375" customWidth="1"/>
    <col min="2308" max="2308" width="5.7109375" customWidth="1"/>
    <col min="2309" max="2320" width="8.85546875" customWidth="1"/>
    <col min="2321" max="2321" width="12.7109375" customWidth="1"/>
    <col min="2322" max="2322" width="2.85546875" customWidth="1"/>
    <col min="2561" max="2561" width="1.7109375" customWidth="1"/>
    <col min="2562" max="2562" width="9.42578125" customWidth="1"/>
    <col min="2563" max="2563" width="32.7109375" customWidth="1"/>
    <col min="2564" max="2564" width="5.7109375" customWidth="1"/>
    <col min="2565" max="2576" width="8.85546875" customWidth="1"/>
    <col min="2577" max="2577" width="12.7109375" customWidth="1"/>
    <col min="2578" max="2578" width="2.85546875" customWidth="1"/>
    <col min="2817" max="2817" width="1.7109375" customWidth="1"/>
    <col min="2818" max="2818" width="9.42578125" customWidth="1"/>
    <col min="2819" max="2819" width="32.7109375" customWidth="1"/>
    <col min="2820" max="2820" width="5.7109375" customWidth="1"/>
    <col min="2821" max="2832" width="8.85546875" customWidth="1"/>
    <col min="2833" max="2833" width="12.7109375" customWidth="1"/>
    <col min="2834" max="2834" width="2.85546875" customWidth="1"/>
    <col min="3073" max="3073" width="1.7109375" customWidth="1"/>
    <col min="3074" max="3074" width="9.42578125" customWidth="1"/>
    <col min="3075" max="3075" width="32.7109375" customWidth="1"/>
    <col min="3076" max="3076" width="5.7109375" customWidth="1"/>
    <col min="3077" max="3088" width="8.85546875" customWidth="1"/>
    <col min="3089" max="3089" width="12.7109375" customWidth="1"/>
    <col min="3090" max="3090" width="2.85546875" customWidth="1"/>
    <col min="3329" max="3329" width="1.7109375" customWidth="1"/>
    <col min="3330" max="3330" width="9.42578125" customWidth="1"/>
    <col min="3331" max="3331" width="32.7109375" customWidth="1"/>
    <col min="3332" max="3332" width="5.7109375" customWidth="1"/>
    <col min="3333" max="3344" width="8.85546875" customWidth="1"/>
    <col min="3345" max="3345" width="12.7109375" customWidth="1"/>
    <col min="3346" max="3346" width="2.85546875" customWidth="1"/>
    <col min="3585" max="3585" width="1.7109375" customWidth="1"/>
    <col min="3586" max="3586" width="9.42578125" customWidth="1"/>
    <col min="3587" max="3587" width="32.7109375" customWidth="1"/>
    <col min="3588" max="3588" width="5.7109375" customWidth="1"/>
    <col min="3589" max="3600" width="8.85546875" customWidth="1"/>
    <col min="3601" max="3601" width="12.7109375" customWidth="1"/>
    <col min="3602" max="3602" width="2.85546875" customWidth="1"/>
    <col min="3841" max="3841" width="1.7109375" customWidth="1"/>
    <col min="3842" max="3842" width="9.42578125" customWidth="1"/>
    <col min="3843" max="3843" width="32.7109375" customWidth="1"/>
    <col min="3844" max="3844" width="5.7109375" customWidth="1"/>
    <col min="3845" max="3856" width="8.85546875" customWidth="1"/>
    <col min="3857" max="3857" width="12.7109375" customWidth="1"/>
    <col min="3858" max="3858" width="2.85546875" customWidth="1"/>
    <col min="4097" max="4097" width="1.7109375" customWidth="1"/>
    <col min="4098" max="4098" width="9.42578125" customWidth="1"/>
    <col min="4099" max="4099" width="32.7109375" customWidth="1"/>
    <col min="4100" max="4100" width="5.7109375" customWidth="1"/>
    <col min="4101" max="4112" width="8.85546875" customWidth="1"/>
    <col min="4113" max="4113" width="12.7109375" customWidth="1"/>
    <col min="4114" max="4114" width="2.85546875" customWidth="1"/>
    <col min="4353" max="4353" width="1.7109375" customWidth="1"/>
    <col min="4354" max="4354" width="9.42578125" customWidth="1"/>
    <col min="4355" max="4355" width="32.7109375" customWidth="1"/>
    <col min="4356" max="4356" width="5.7109375" customWidth="1"/>
    <col min="4357" max="4368" width="8.85546875" customWidth="1"/>
    <col min="4369" max="4369" width="12.7109375" customWidth="1"/>
    <col min="4370" max="4370" width="2.85546875" customWidth="1"/>
    <col min="4609" max="4609" width="1.7109375" customWidth="1"/>
    <col min="4610" max="4610" width="9.42578125" customWidth="1"/>
    <col min="4611" max="4611" width="32.7109375" customWidth="1"/>
    <col min="4612" max="4612" width="5.7109375" customWidth="1"/>
    <col min="4613" max="4624" width="8.85546875" customWidth="1"/>
    <col min="4625" max="4625" width="12.7109375" customWidth="1"/>
    <col min="4626" max="4626" width="2.85546875" customWidth="1"/>
    <col min="4865" max="4865" width="1.7109375" customWidth="1"/>
    <col min="4866" max="4866" width="9.42578125" customWidth="1"/>
    <col min="4867" max="4867" width="32.7109375" customWidth="1"/>
    <col min="4868" max="4868" width="5.7109375" customWidth="1"/>
    <col min="4869" max="4880" width="8.85546875" customWidth="1"/>
    <col min="4881" max="4881" width="12.7109375" customWidth="1"/>
    <col min="4882" max="4882" width="2.85546875" customWidth="1"/>
    <col min="5121" max="5121" width="1.7109375" customWidth="1"/>
    <col min="5122" max="5122" width="9.42578125" customWidth="1"/>
    <col min="5123" max="5123" width="32.7109375" customWidth="1"/>
    <col min="5124" max="5124" width="5.7109375" customWidth="1"/>
    <col min="5125" max="5136" width="8.85546875" customWidth="1"/>
    <col min="5137" max="5137" width="12.7109375" customWidth="1"/>
    <col min="5138" max="5138" width="2.85546875" customWidth="1"/>
    <col min="5377" max="5377" width="1.7109375" customWidth="1"/>
    <col min="5378" max="5378" width="9.42578125" customWidth="1"/>
    <col min="5379" max="5379" width="32.7109375" customWidth="1"/>
    <col min="5380" max="5380" width="5.7109375" customWidth="1"/>
    <col min="5381" max="5392" width="8.85546875" customWidth="1"/>
    <col min="5393" max="5393" width="12.7109375" customWidth="1"/>
    <col min="5394" max="5394" width="2.85546875" customWidth="1"/>
    <col min="5633" max="5633" width="1.7109375" customWidth="1"/>
    <col min="5634" max="5634" width="9.42578125" customWidth="1"/>
    <col min="5635" max="5635" width="32.7109375" customWidth="1"/>
    <col min="5636" max="5636" width="5.7109375" customWidth="1"/>
    <col min="5637" max="5648" width="8.85546875" customWidth="1"/>
    <col min="5649" max="5649" width="12.7109375" customWidth="1"/>
    <col min="5650" max="5650" width="2.85546875" customWidth="1"/>
    <col min="5889" max="5889" width="1.7109375" customWidth="1"/>
    <col min="5890" max="5890" width="9.42578125" customWidth="1"/>
    <col min="5891" max="5891" width="32.7109375" customWidth="1"/>
    <col min="5892" max="5892" width="5.7109375" customWidth="1"/>
    <col min="5893" max="5904" width="8.85546875" customWidth="1"/>
    <col min="5905" max="5905" width="12.7109375" customWidth="1"/>
    <col min="5906" max="5906" width="2.85546875" customWidth="1"/>
    <col min="6145" max="6145" width="1.7109375" customWidth="1"/>
    <col min="6146" max="6146" width="9.42578125" customWidth="1"/>
    <col min="6147" max="6147" width="32.7109375" customWidth="1"/>
    <col min="6148" max="6148" width="5.7109375" customWidth="1"/>
    <col min="6149" max="6160" width="8.85546875" customWidth="1"/>
    <col min="6161" max="6161" width="12.7109375" customWidth="1"/>
    <col min="6162" max="6162" width="2.85546875" customWidth="1"/>
    <col min="6401" max="6401" width="1.7109375" customWidth="1"/>
    <col min="6402" max="6402" width="9.42578125" customWidth="1"/>
    <col min="6403" max="6403" width="32.7109375" customWidth="1"/>
    <col min="6404" max="6404" width="5.7109375" customWidth="1"/>
    <col min="6405" max="6416" width="8.85546875" customWidth="1"/>
    <col min="6417" max="6417" width="12.7109375" customWidth="1"/>
    <col min="6418" max="6418" width="2.85546875" customWidth="1"/>
    <col min="6657" max="6657" width="1.7109375" customWidth="1"/>
    <col min="6658" max="6658" width="9.42578125" customWidth="1"/>
    <col min="6659" max="6659" width="32.7109375" customWidth="1"/>
    <col min="6660" max="6660" width="5.7109375" customWidth="1"/>
    <col min="6661" max="6672" width="8.85546875" customWidth="1"/>
    <col min="6673" max="6673" width="12.7109375" customWidth="1"/>
    <col min="6674" max="6674" width="2.85546875" customWidth="1"/>
    <col min="6913" max="6913" width="1.7109375" customWidth="1"/>
    <col min="6914" max="6914" width="9.42578125" customWidth="1"/>
    <col min="6915" max="6915" width="32.7109375" customWidth="1"/>
    <col min="6916" max="6916" width="5.7109375" customWidth="1"/>
    <col min="6917" max="6928" width="8.85546875" customWidth="1"/>
    <col min="6929" max="6929" width="12.7109375" customWidth="1"/>
    <col min="6930" max="6930" width="2.85546875" customWidth="1"/>
    <col min="7169" max="7169" width="1.7109375" customWidth="1"/>
    <col min="7170" max="7170" width="9.42578125" customWidth="1"/>
    <col min="7171" max="7171" width="32.7109375" customWidth="1"/>
    <col min="7172" max="7172" width="5.7109375" customWidth="1"/>
    <col min="7173" max="7184" width="8.85546875" customWidth="1"/>
    <col min="7185" max="7185" width="12.7109375" customWidth="1"/>
    <col min="7186" max="7186" width="2.85546875" customWidth="1"/>
    <col min="7425" max="7425" width="1.7109375" customWidth="1"/>
    <col min="7426" max="7426" width="9.42578125" customWidth="1"/>
    <col min="7427" max="7427" width="32.7109375" customWidth="1"/>
    <col min="7428" max="7428" width="5.7109375" customWidth="1"/>
    <col min="7429" max="7440" width="8.85546875" customWidth="1"/>
    <col min="7441" max="7441" width="12.7109375" customWidth="1"/>
    <col min="7442" max="7442" width="2.85546875" customWidth="1"/>
    <col min="7681" max="7681" width="1.7109375" customWidth="1"/>
    <col min="7682" max="7682" width="9.42578125" customWidth="1"/>
    <col min="7683" max="7683" width="32.7109375" customWidth="1"/>
    <col min="7684" max="7684" width="5.7109375" customWidth="1"/>
    <col min="7685" max="7696" width="8.85546875" customWidth="1"/>
    <col min="7697" max="7697" width="12.7109375" customWidth="1"/>
    <col min="7698" max="7698" width="2.85546875" customWidth="1"/>
    <col min="7937" max="7937" width="1.7109375" customWidth="1"/>
    <col min="7938" max="7938" width="9.42578125" customWidth="1"/>
    <col min="7939" max="7939" width="32.7109375" customWidth="1"/>
    <col min="7940" max="7940" width="5.7109375" customWidth="1"/>
    <col min="7941" max="7952" width="8.85546875" customWidth="1"/>
    <col min="7953" max="7953" width="12.7109375" customWidth="1"/>
    <col min="7954" max="7954" width="2.85546875" customWidth="1"/>
    <col min="8193" max="8193" width="1.7109375" customWidth="1"/>
    <col min="8194" max="8194" width="9.42578125" customWidth="1"/>
    <col min="8195" max="8195" width="32.7109375" customWidth="1"/>
    <col min="8196" max="8196" width="5.7109375" customWidth="1"/>
    <col min="8197" max="8208" width="8.85546875" customWidth="1"/>
    <col min="8209" max="8209" width="12.7109375" customWidth="1"/>
    <col min="8210" max="8210" width="2.85546875" customWidth="1"/>
    <col min="8449" max="8449" width="1.7109375" customWidth="1"/>
    <col min="8450" max="8450" width="9.42578125" customWidth="1"/>
    <col min="8451" max="8451" width="32.7109375" customWidth="1"/>
    <col min="8452" max="8452" width="5.7109375" customWidth="1"/>
    <col min="8453" max="8464" width="8.85546875" customWidth="1"/>
    <col min="8465" max="8465" width="12.7109375" customWidth="1"/>
    <col min="8466" max="8466" width="2.85546875" customWidth="1"/>
    <col min="8705" max="8705" width="1.7109375" customWidth="1"/>
    <col min="8706" max="8706" width="9.42578125" customWidth="1"/>
    <col min="8707" max="8707" width="32.7109375" customWidth="1"/>
    <col min="8708" max="8708" width="5.7109375" customWidth="1"/>
    <col min="8709" max="8720" width="8.85546875" customWidth="1"/>
    <col min="8721" max="8721" width="12.7109375" customWidth="1"/>
    <col min="8722" max="8722" width="2.85546875" customWidth="1"/>
    <col min="8961" max="8961" width="1.7109375" customWidth="1"/>
    <col min="8962" max="8962" width="9.42578125" customWidth="1"/>
    <col min="8963" max="8963" width="32.7109375" customWidth="1"/>
    <col min="8964" max="8964" width="5.7109375" customWidth="1"/>
    <col min="8965" max="8976" width="8.85546875" customWidth="1"/>
    <col min="8977" max="8977" width="12.7109375" customWidth="1"/>
    <col min="8978" max="8978" width="2.85546875" customWidth="1"/>
    <col min="9217" max="9217" width="1.7109375" customWidth="1"/>
    <col min="9218" max="9218" width="9.42578125" customWidth="1"/>
    <col min="9219" max="9219" width="32.7109375" customWidth="1"/>
    <col min="9220" max="9220" width="5.7109375" customWidth="1"/>
    <col min="9221" max="9232" width="8.85546875" customWidth="1"/>
    <col min="9233" max="9233" width="12.7109375" customWidth="1"/>
    <col min="9234" max="9234" width="2.85546875" customWidth="1"/>
    <col min="9473" max="9473" width="1.7109375" customWidth="1"/>
    <col min="9474" max="9474" width="9.42578125" customWidth="1"/>
    <col min="9475" max="9475" width="32.7109375" customWidth="1"/>
    <col min="9476" max="9476" width="5.7109375" customWidth="1"/>
    <col min="9477" max="9488" width="8.85546875" customWidth="1"/>
    <col min="9489" max="9489" width="12.7109375" customWidth="1"/>
    <col min="9490" max="9490" width="2.85546875" customWidth="1"/>
    <col min="9729" max="9729" width="1.7109375" customWidth="1"/>
    <col min="9730" max="9730" width="9.42578125" customWidth="1"/>
    <col min="9731" max="9731" width="32.7109375" customWidth="1"/>
    <col min="9732" max="9732" width="5.7109375" customWidth="1"/>
    <col min="9733" max="9744" width="8.85546875" customWidth="1"/>
    <col min="9745" max="9745" width="12.7109375" customWidth="1"/>
    <col min="9746" max="9746" width="2.85546875" customWidth="1"/>
    <col min="9985" max="9985" width="1.7109375" customWidth="1"/>
    <col min="9986" max="9986" width="9.42578125" customWidth="1"/>
    <col min="9987" max="9987" width="32.7109375" customWidth="1"/>
    <col min="9988" max="9988" width="5.7109375" customWidth="1"/>
    <col min="9989" max="10000" width="8.85546875" customWidth="1"/>
    <col min="10001" max="10001" width="12.7109375" customWidth="1"/>
    <col min="10002" max="10002" width="2.85546875" customWidth="1"/>
    <col min="10241" max="10241" width="1.7109375" customWidth="1"/>
    <col min="10242" max="10242" width="9.42578125" customWidth="1"/>
    <col min="10243" max="10243" width="32.7109375" customWidth="1"/>
    <col min="10244" max="10244" width="5.7109375" customWidth="1"/>
    <col min="10245" max="10256" width="8.85546875" customWidth="1"/>
    <col min="10257" max="10257" width="12.7109375" customWidth="1"/>
    <col min="10258" max="10258" width="2.85546875" customWidth="1"/>
    <col min="10497" max="10497" width="1.7109375" customWidth="1"/>
    <col min="10498" max="10498" width="9.42578125" customWidth="1"/>
    <col min="10499" max="10499" width="32.7109375" customWidth="1"/>
    <col min="10500" max="10500" width="5.7109375" customWidth="1"/>
    <col min="10501" max="10512" width="8.85546875" customWidth="1"/>
    <col min="10513" max="10513" width="12.7109375" customWidth="1"/>
    <col min="10514" max="10514" width="2.85546875" customWidth="1"/>
    <col min="10753" max="10753" width="1.7109375" customWidth="1"/>
    <col min="10754" max="10754" width="9.42578125" customWidth="1"/>
    <col min="10755" max="10755" width="32.7109375" customWidth="1"/>
    <col min="10756" max="10756" width="5.7109375" customWidth="1"/>
    <col min="10757" max="10768" width="8.85546875" customWidth="1"/>
    <col min="10769" max="10769" width="12.7109375" customWidth="1"/>
    <col min="10770" max="10770" width="2.85546875" customWidth="1"/>
    <col min="11009" max="11009" width="1.7109375" customWidth="1"/>
    <col min="11010" max="11010" width="9.42578125" customWidth="1"/>
    <col min="11011" max="11011" width="32.7109375" customWidth="1"/>
    <col min="11012" max="11012" width="5.7109375" customWidth="1"/>
    <col min="11013" max="11024" width="8.85546875" customWidth="1"/>
    <col min="11025" max="11025" width="12.7109375" customWidth="1"/>
    <col min="11026" max="11026" width="2.85546875" customWidth="1"/>
    <col min="11265" max="11265" width="1.7109375" customWidth="1"/>
    <col min="11266" max="11266" width="9.42578125" customWidth="1"/>
    <col min="11267" max="11267" width="32.7109375" customWidth="1"/>
    <col min="11268" max="11268" width="5.7109375" customWidth="1"/>
    <col min="11269" max="11280" width="8.85546875" customWidth="1"/>
    <col min="11281" max="11281" width="12.7109375" customWidth="1"/>
    <col min="11282" max="11282" width="2.85546875" customWidth="1"/>
    <col min="11521" max="11521" width="1.7109375" customWidth="1"/>
    <col min="11522" max="11522" width="9.42578125" customWidth="1"/>
    <col min="11523" max="11523" width="32.7109375" customWidth="1"/>
    <col min="11524" max="11524" width="5.7109375" customWidth="1"/>
    <col min="11525" max="11536" width="8.85546875" customWidth="1"/>
    <col min="11537" max="11537" width="12.7109375" customWidth="1"/>
    <col min="11538" max="11538" width="2.85546875" customWidth="1"/>
    <col min="11777" max="11777" width="1.7109375" customWidth="1"/>
    <col min="11778" max="11778" width="9.42578125" customWidth="1"/>
    <col min="11779" max="11779" width="32.7109375" customWidth="1"/>
    <col min="11780" max="11780" width="5.7109375" customWidth="1"/>
    <col min="11781" max="11792" width="8.85546875" customWidth="1"/>
    <col min="11793" max="11793" width="12.7109375" customWidth="1"/>
    <col min="11794" max="11794" width="2.85546875" customWidth="1"/>
    <col min="12033" max="12033" width="1.7109375" customWidth="1"/>
    <col min="12034" max="12034" width="9.42578125" customWidth="1"/>
    <col min="12035" max="12035" width="32.7109375" customWidth="1"/>
    <col min="12036" max="12036" width="5.7109375" customWidth="1"/>
    <col min="12037" max="12048" width="8.85546875" customWidth="1"/>
    <col min="12049" max="12049" width="12.7109375" customWidth="1"/>
    <col min="12050" max="12050" width="2.85546875" customWidth="1"/>
    <col min="12289" max="12289" width="1.7109375" customWidth="1"/>
    <col min="12290" max="12290" width="9.42578125" customWidth="1"/>
    <col min="12291" max="12291" width="32.7109375" customWidth="1"/>
    <col min="12292" max="12292" width="5.7109375" customWidth="1"/>
    <col min="12293" max="12304" width="8.85546875" customWidth="1"/>
    <col min="12305" max="12305" width="12.7109375" customWidth="1"/>
    <col min="12306" max="12306" width="2.85546875" customWidth="1"/>
    <col min="12545" max="12545" width="1.7109375" customWidth="1"/>
    <col min="12546" max="12546" width="9.42578125" customWidth="1"/>
    <col min="12547" max="12547" width="32.7109375" customWidth="1"/>
    <col min="12548" max="12548" width="5.7109375" customWidth="1"/>
    <col min="12549" max="12560" width="8.85546875" customWidth="1"/>
    <col min="12561" max="12561" width="12.7109375" customWidth="1"/>
    <col min="12562" max="12562" width="2.85546875" customWidth="1"/>
    <col min="12801" max="12801" width="1.7109375" customWidth="1"/>
    <col min="12802" max="12802" width="9.42578125" customWidth="1"/>
    <col min="12803" max="12803" width="32.7109375" customWidth="1"/>
    <col min="12804" max="12804" width="5.7109375" customWidth="1"/>
    <col min="12805" max="12816" width="8.85546875" customWidth="1"/>
    <col min="12817" max="12817" width="12.7109375" customWidth="1"/>
    <col min="12818" max="12818" width="2.85546875" customWidth="1"/>
    <col min="13057" max="13057" width="1.7109375" customWidth="1"/>
    <col min="13058" max="13058" width="9.42578125" customWidth="1"/>
    <col min="13059" max="13059" width="32.7109375" customWidth="1"/>
    <col min="13060" max="13060" width="5.7109375" customWidth="1"/>
    <col min="13061" max="13072" width="8.85546875" customWidth="1"/>
    <col min="13073" max="13073" width="12.7109375" customWidth="1"/>
    <col min="13074" max="13074" width="2.85546875" customWidth="1"/>
    <col min="13313" max="13313" width="1.7109375" customWidth="1"/>
    <col min="13314" max="13314" width="9.42578125" customWidth="1"/>
    <col min="13315" max="13315" width="32.7109375" customWidth="1"/>
    <col min="13316" max="13316" width="5.7109375" customWidth="1"/>
    <col min="13317" max="13328" width="8.85546875" customWidth="1"/>
    <col min="13329" max="13329" width="12.7109375" customWidth="1"/>
    <col min="13330" max="13330" width="2.85546875" customWidth="1"/>
    <col min="13569" max="13569" width="1.7109375" customWidth="1"/>
    <col min="13570" max="13570" width="9.42578125" customWidth="1"/>
    <col min="13571" max="13571" width="32.7109375" customWidth="1"/>
    <col min="13572" max="13572" width="5.7109375" customWidth="1"/>
    <col min="13573" max="13584" width="8.85546875" customWidth="1"/>
    <col min="13585" max="13585" width="12.7109375" customWidth="1"/>
    <col min="13586" max="13586" width="2.85546875" customWidth="1"/>
    <col min="13825" max="13825" width="1.7109375" customWidth="1"/>
    <col min="13826" max="13826" width="9.42578125" customWidth="1"/>
    <col min="13827" max="13827" width="32.7109375" customWidth="1"/>
    <col min="13828" max="13828" width="5.7109375" customWidth="1"/>
    <col min="13829" max="13840" width="8.85546875" customWidth="1"/>
    <col min="13841" max="13841" width="12.7109375" customWidth="1"/>
    <col min="13842" max="13842" width="2.85546875" customWidth="1"/>
    <col min="14081" max="14081" width="1.7109375" customWidth="1"/>
    <col min="14082" max="14082" width="9.42578125" customWidth="1"/>
    <col min="14083" max="14083" width="32.7109375" customWidth="1"/>
    <col min="14084" max="14084" width="5.7109375" customWidth="1"/>
    <col min="14085" max="14096" width="8.85546875" customWidth="1"/>
    <col min="14097" max="14097" width="12.7109375" customWidth="1"/>
    <col min="14098" max="14098" width="2.85546875" customWidth="1"/>
    <col min="14337" max="14337" width="1.7109375" customWidth="1"/>
    <col min="14338" max="14338" width="9.42578125" customWidth="1"/>
    <col min="14339" max="14339" width="32.7109375" customWidth="1"/>
    <col min="14340" max="14340" width="5.7109375" customWidth="1"/>
    <col min="14341" max="14352" width="8.85546875" customWidth="1"/>
    <col min="14353" max="14353" width="12.7109375" customWidth="1"/>
    <col min="14354" max="14354" width="2.85546875" customWidth="1"/>
    <col min="14593" max="14593" width="1.7109375" customWidth="1"/>
    <col min="14594" max="14594" width="9.42578125" customWidth="1"/>
    <col min="14595" max="14595" width="32.7109375" customWidth="1"/>
    <col min="14596" max="14596" width="5.7109375" customWidth="1"/>
    <col min="14597" max="14608" width="8.85546875" customWidth="1"/>
    <col min="14609" max="14609" width="12.7109375" customWidth="1"/>
    <col min="14610" max="14610" width="2.85546875" customWidth="1"/>
    <col min="14849" max="14849" width="1.7109375" customWidth="1"/>
    <col min="14850" max="14850" width="9.42578125" customWidth="1"/>
    <col min="14851" max="14851" width="32.7109375" customWidth="1"/>
    <col min="14852" max="14852" width="5.7109375" customWidth="1"/>
    <col min="14853" max="14864" width="8.85546875" customWidth="1"/>
    <col min="14865" max="14865" width="12.7109375" customWidth="1"/>
    <col min="14866" max="14866" width="2.85546875" customWidth="1"/>
    <col min="15105" max="15105" width="1.7109375" customWidth="1"/>
    <col min="15106" max="15106" width="9.42578125" customWidth="1"/>
    <col min="15107" max="15107" width="32.7109375" customWidth="1"/>
    <col min="15108" max="15108" width="5.7109375" customWidth="1"/>
    <col min="15109" max="15120" width="8.85546875" customWidth="1"/>
    <col min="15121" max="15121" width="12.7109375" customWidth="1"/>
    <col min="15122" max="15122" width="2.85546875" customWidth="1"/>
    <col min="15361" max="15361" width="1.7109375" customWidth="1"/>
    <col min="15362" max="15362" width="9.42578125" customWidth="1"/>
    <col min="15363" max="15363" width="32.7109375" customWidth="1"/>
    <col min="15364" max="15364" width="5.7109375" customWidth="1"/>
    <col min="15365" max="15376" width="8.85546875" customWidth="1"/>
    <col min="15377" max="15377" width="12.7109375" customWidth="1"/>
    <col min="15378" max="15378" width="2.85546875" customWidth="1"/>
    <col min="15617" max="15617" width="1.7109375" customWidth="1"/>
    <col min="15618" max="15618" width="9.42578125" customWidth="1"/>
    <col min="15619" max="15619" width="32.7109375" customWidth="1"/>
    <col min="15620" max="15620" width="5.7109375" customWidth="1"/>
    <col min="15621" max="15632" width="8.85546875" customWidth="1"/>
    <col min="15633" max="15633" width="12.7109375" customWidth="1"/>
    <col min="15634" max="15634" width="2.85546875" customWidth="1"/>
    <col min="15873" max="15873" width="1.7109375" customWidth="1"/>
    <col min="15874" max="15874" width="9.42578125" customWidth="1"/>
    <col min="15875" max="15875" width="32.7109375" customWidth="1"/>
    <col min="15876" max="15876" width="5.7109375" customWidth="1"/>
    <col min="15877" max="15888" width="8.85546875" customWidth="1"/>
    <col min="15889" max="15889" width="12.7109375" customWidth="1"/>
    <col min="15890" max="15890" width="2.85546875" customWidth="1"/>
    <col min="16129" max="16129" width="1.7109375" customWidth="1"/>
    <col min="16130" max="16130" width="9.42578125" customWidth="1"/>
    <col min="16131" max="16131" width="32.7109375" customWidth="1"/>
    <col min="16132" max="16132" width="5.7109375" customWidth="1"/>
    <col min="16133" max="16144" width="8.85546875" customWidth="1"/>
    <col min="16145" max="16145" width="12.7109375" customWidth="1"/>
    <col min="16146" max="16146" width="2.85546875" customWidth="1"/>
  </cols>
  <sheetData>
    <row r="1" spans="1:17" s="10" customFormat="1" x14ac:dyDescent="0.2">
      <c r="A1" s="8" t="s">
        <v>35</v>
      </c>
      <c r="B1" s="9"/>
      <c r="C1" s="8"/>
      <c r="D1" s="7"/>
    </row>
    <row r="2" spans="1:17" s="10" customFormat="1" ht="12.75" customHeight="1" x14ac:dyDescent="0.2">
      <c r="A2" s="8"/>
      <c r="B2" s="9"/>
      <c r="C2" s="8"/>
      <c r="D2" s="7"/>
    </row>
    <row r="3" spans="1:17" s="10" customFormat="1" ht="12.75" customHeight="1" x14ac:dyDescent="0.2">
      <c r="A3" s="6"/>
      <c r="B3" s="6" t="str">
        <f>+CONCATENATE(Poc.strana!$A$22," ",Poc.strana!$C$22)</f>
        <v xml:space="preserve">Назив енергетског субјекта: </v>
      </c>
      <c r="C3" s="6"/>
      <c r="D3" s="7"/>
    </row>
    <row r="4" spans="1:17" s="10" customFormat="1" ht="12.75" customHeight="1" x14ac:dyDescent="0.2">
      <c r="A4" s="6"/>
      <c r="B4" s="6" t="str">
        <f>+CONCATENATE(Poc.strana!$A$35," ",Poc.strana!$C$35)</f>
        <v xml:space="preserve">Датум обраде: </v>
      </c>
      <c r="C4" s="6"/>
      <c r="D4" s="7"/>
    </row>
    <row r="5" spans="1:17" s="10" customFormat="1" ht="12.75" customHeight="1" x14ac:dyDescent="0.2">
      <c r="B5" s="6"/>
    </row>
    <row r="6" spans="1:17" s="10" customFormat="1" ht="12.75" customHeight="1" x14ac:dyDescent="0.2">
      <c r="B6" s="219"/>
    </row>
    <row r="7" spans="1:17" s="10" customFormat="1" ht="12.75" customHeight="1" x14ac:dyDescent="0.2">
      <c r="B7" s="187" t="str">
        <f>CONCATENATE("Табела ЕТ-6-2.2. ПРОДАЈА ЕЛЕКТРИЧНЕ ЕНЕРГИЈЕ - РЕАЛИЗАЦИЈА/ПЛАН У"," ",Poc.strana!C25-1,". ГОДИНИ")</f>
        <v>Табела ЕТ-6-2.2. ПРОДАЈА ЕЛЕКТРИЧНЕ ЕНЕРГИЈЕ - РЕАЛИЗАЦИЈА/ПЛАН У 2024. ГОДИНИ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8" spans="1:17" s="10" customFormat="1" ht="12.75" customHeight="1" x14ac:dyDescent="0.2">
      <c r="B8" s="31"/>
      <c r="C8" s="11"/>
      <c r="D8" s="11"/>
      <c r="E8" s="32"/>
      <c r="F8" s="11"/>
      <c r="G8" s="11"/>
      <c r="H8" s="11"/>
    </row>
    <row r="9" spans="1:17" s="10" customFormat="1" ht="12.75" customHeight="1" thickBot="1" x14ac:dyDescent="0.25">
      <c r="B9" s="31"/>
    </row>
    <row r="10" spans="1:17" s="10" customFormat="1" ht="13.5" customHeight="1" thickTop="1" x14ac:dyDescent="0.2">
      <c r="B10" s="189" t="s">
        <v>17</v>
      </c>
      <c r="C10" s="191" t="s">
        <v>96</v>
      </c>
      <c r="D10" s="193" t="s">
        <v>37</v>
      </c>
      <c r="E10" s="195" t="s">
        <v>38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6"/>
    </row>
    <row r="11" spans="1:17" s="10" customFormat="1" x14ac:dyDescent="0.2">
      <c r="B11" s="190"/>
      <c r="C11" s="192"/>
      <c r="D11" s="194"/>
      <c r="E11" s="25" t="s">
        <v>39</v>
      </c>
      <c r="F11" s="25" t="s">
        <v>40</v>
      </c>
      <c r="G11" s="25" t="s">
        <v>41</v>
      </c>
      <c r="H11" s="25" t="s">
        <v>42</v>
      </c>
      <c r="I11" s="25" t="s">
        <v>43</v>
      </c>
      <c r="J11" s="25" t="s">
        <v>44</v>
      </c>
      <c r="K11" s="25" t="s">
        <v>45</v>
      </c>
      <c r="L11" s="25" t="s">
        <v>46</v>
      </c>
      <c r="M11" s="25" t="s">
        <v>47</v>
      </c>
      <c r="N11" s="25" t="s">
        <v>48</v>
      </c>
      <c r="O11" s="25" t="s">
        <v>49</v>
      </c>
      <c r="P11" s="25" t="s">
        <v>50</v>
      </c>
      <c r="Q11" s="33" t="s">
        <v>51</v>
      </c>
    </row>
    <row r="12" spans="1:17" s="10" customFormat="1" x14ac:dyDescent="0.2">
      <c r="B12" s="12"/>
      <c r="C12" s="23" t="s">
        <v>97</v>
      </c>
      <c r="D12" s="2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s="10" customFormat="1" x14ac:dyDescent="0.2">
      <c r="B13" s="155" t="s">
        <v>53</v>
      </c>
      <c r="C13" s="13" t="s">
        <v>185</v>
      </c>
      <c r="D13" s="25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1"/>
    </row>
    <row r="14" spans="1:17" s="10" customFormat="1" x14ac:dyDescent="0.2">
      <c r="B14" s="88" t="s">
        <v>99</v>
      </c>
      <c r="C14" s="127" t="s">
        <v>100</v>
      </c>
      <c r="D14" s="89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9"/>
    </row>
    <row r="15" spans="1:17" s="10" customFormat="1" x14ac:dyDescent="0.2">
      <c r="B15" s="15" t="s">
        <v>103</v>
      </c>
      <c r="C15" s="130" t="s">
        <v>101</v>
      </c>
      <c r="D15" s="131" t="s">
        <v>102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3">
        <f>SUM(E15:P15)</f>
        <v>0</v>
      </c>
    </row>
    <row r="16" spans="1:17" s="10" customFormat="1" x14ac:dyDescent="0.2">
      <c r="B16" s="18" t="s">
        <v>105</v>
      </c>
      <c r="C16" s="134" t="s">
        <v>104</v>
      </c>
      <c r="D16" s="135" t="s">
        <v>102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136">
        <f>SUM(E16:P16)</f>
        <v>0</v>
      </c>
    </row>
    <row r="17" spans="1:17" x14ac:dyDescent="0.2">
      <c r="B17" s="18" t="s">
        <v>186</v>
      </c>
      <c r="C17" s="134" t="s">
        <v>106</v>
      </c>
      <c r="D17" s="135" t="s">
        <v>102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136">
        <f>SUM(E17:P17)</f>
        <v>0</v>
      </c>
    </row>
    <row r="18" spans="1:17" x14ac:dyDescent="0.2">
      <c r="B18" s="18" t="s">
        <v>57</v>
      </c>
      <c r="C18" s="19" t="s">
        <v>107</v>
      </c>
      <c r="D18" s="20" t="s">
        <v>55</v>
      </c>
      <c r="E18" s="30">
        <f t="shared" ref="E18:P18" si="0">E19+E20</f>
        <v>0</v>
      </c>
      <c r="F18" s="30">
        <f t="shared" si="0"/>
        <v>0</v>
      </c>
      <c r="G18" s="30">
        <f t="shared" si="0"/>
        <v>0</v>
      </c>
      <c r="H18" s="30">
        <f t="shared" si="0"/>
        <v>0</v>
      </c>
      <c r="I18" s="30">
        <f t="shared" si="0"/>
        <v>0</v>
      </c>
      <c r="J18" s="30">
        <f t="shared" si="0"/>
        <v>0</v>
      </c>
      <c r="K18" s="30">
        <f t="shared" si="0"/>
        <v>0</v>
      </c>
      <c r="L18" s="30">
        <f t="shared" si="0"/>
        <v>0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 t="shared" si="0"/>
        <v>0</v>
      </c>
      <c r="Q18" s="21">
        <f t="shared" ref="Q18:Q24" si="1">SUM(E18:P18)</f>
        <v>0</v>
      </c>
    </row>
    <row r="19" spans="1:17" x14ac:dyDescent="0.2">
      <c r="B19" s="18" t="s">
        <v>108</v>
      </c>
      <c r="C19" s="22" t="s">
        <v>109</v>
      </c>
      <c r="D19" s="20" t="s">
        <v>55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21">
        <f t="shared" si="1"/>
        <v>0</v>
      </c>
    </row>
    <row r="20" spans="1:17" x14ac:dyDescent="0.2">
      <c r="B20" s="18" t="s">
        <v>110</v>
      </c>
      <c r="C20" s="22" t="s">
        <v>111</v>
      </c>
      <c r="D20" s="20" t="s">
        <v>55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21">
        <f t="shared" si="1"/>
        <v>0</v>
      </c>
    </row>
    <row r="21" spans="1:17" x14ac:dyDescent="0.2">
      <c r="B21" s="177" t="s">
        <v>58</v>
      </c>
      <c r="C21" s="222" t="s">
        <v>112</v>
      </c>
      <c r="D21" s="24" t="s">
        <v>113</v>
      </c>
      <c r="E21" s="223">
        <f t="shared" ref="E21:P21" si="2">+E22+E23</f>
        <v>0</v>
      </c>
      <c r="F21" s="223">
        <f t="shared" si="2"/>
        <v>0</v>
      </c>
      <c r="G21" s="223">
        <f t="shared" si="2"/>
        <v>0</v>
      </c>
      <c r="H21" s="223">
        <f t="shared" si="2"/>
        <v>0</v>
      </c>
      <c r="I21" s="223">
        <f t="shared" si="2"/>
        <v>0</v>
      </c>
      <c r="J21" s="223">
        <f t="shared" si="2"/>
        <v>0</v>
      </c>
      <c r="K21" s="223">
        <f t="shared" si="2"/>
        <v>0</v>
      </c>
      <c r="L21" s="223">
        <f t="shared" si="2"/>
        <v>0</v>
      </c>
      <c r="M21" s="223">
        <f t="shared" si="2"/>
        <v>0</v>
      </c>
      <c r="N21" s="223">
        <f t="shared" si="2"/>
        <v>0</v>
      </c>
      <c r="O21" s="223">
        <f t="shared" si="2"/>
        <v>0</v>
      </c>
      <c r="P21" s="223">
        <f t="shared" si="2"/>
        <v>0</v>
      </c>
      <c r="Q21" s="21">
        <f t="shared" si="1"/>
        <v>0</v>
      </c>
    </row>
    <row r="22" spans="1:17" x14ac:dyDescent="0.2">
      <c r="B22" s="177" t="s">
        <v>114</v>
      </c>
      <c r="C22" s="222" t="s">
        <v>187</v>
      </c>
      <c r="D22" s="24" t="s">
        <v>113</v>
      </c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1">
        <f t="shared" si="1"/>
        <v>0</v>
      </c>
    </row>
    <row r="23" spans="1:17" x14ac:dyDescent="0.2">
      <c r="B23" s="177" t="s">
        <v>116</v>
      </c>
      <c r="C23" s="23" t="s">
        <v>117</v>
      </c>
      <c r="D23" s="24" t="s">
        <v>113</v>
      </c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5">
        <f t="shared" si="1"/>
        <v>0</v>
      </c>
    </row>
    <row r="24" spans="1:17" x14ac:dyDescent="0.2">
      <c r="A24" s="12"/>
      <c r="B24" s="12" t="s">
        <v>66</v>
      </c>
      <c r="C24" s="13" t="s">
        <v>188</v>
      </c>
      <c r="D24" s="25" t="s">
        <v>55</v>
      </c>
      <c r="E24" s="26">
        <f t="shared" ref="E24:P24" si="3">E30+E41</f>
        <v>0</v>
      </c>
      <c r="F24" s="26">
        <f t="shared" si="3"/>
        <v>0</v>
      </c>
      <c r="G24" s="26">
        <f t="shared" si="3"/>
        <v>0</v>
      </c>
      <c r="H24" s="26">
        <f t="shared" si="3"/>
        <v>0</v>
      </c>
      <c r="I24" s="26">
        <f t="shared" si="3"/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7">
        <f t="shared" si="1"/>
        <v>0</v>
      </c>
    </row>
    <row r="25" spans="1:17" x14ac:dyDescent="0.2">
      <c r="A25" s="12"/>
      <c r="B25" s="226" t="s">
        <v>68</v>
      </c>
      <c r="C25" s="127" t="s">
        <v>189</v>
      </c>
      <c r="D25" s="227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3"/>
    </row>
    <row r="26" spans="1:17" x14ac:dyDescent="0.2">
      <c r="A26" s="12"/>
      <c r="B26" s="138" t="s">
        <v>122</v>
      </c>
      <c r="C26" s="28" t="s">
        <v>100</v>
      </c>
      <c r="D26" s="16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228"/>
    </row>
    <row r="27" spans="1:17" x14ac:dyDescent="0.2">
      <c r="A27" s="12"/>
      <c r="B27" s="18" t="s">
        <v>123</v>
      </c>
      <c r="C27" s="130" t="s">
        <v>101</v>
      </c>
      <c r="D27" s="131" t="s">
        <v>102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3">
        <f>SUM(E27:P27)</f>
        <v>0</v>
      </c>
    </row>
    <row r="28" spans="1:17" x14ac:dyDescent="0.2">
      <c r="A28" s="12"/>
      <c r="B28" s="18" t="s">
        <v>125</v>
      </c>
      <c r="C28" s="134" t="s">
        <v>104</v>
      </c>
      <c r="D28" s="135" t="s">
        <v>102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136">
        <f>SUM(E28:P28)</f>
        <v>0</v>
      </c>
    </row>
    <row r="29" spans="1:17" x14ac:dyDescent="0.2">
      <c r="A29" s="12"/>
      <c r="B29" s="18" t="s">
        <v>132</v>
      </c>
      <c r="C29" s="134" t="s">
        <v>106</v>
      </c>
      <c r="D29" s="135" t="s">
        <v>102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136">
        <f>SUM(E29:P29)</f>
        <v>0</v>
      </c>
    </row>
    <row r="30" spans="1:17" x14ac:dyDescent="0.2">
      <c r="A30" s="12"/>
      <c r="B30" s="18" t="s">
        <v>133</v>
      </c>
      <c r="C30" s="19" t="s">
        <v>107</v>
      </c>
      <c r="D30" s="20" t="s">
        <v>55</v>
      </c>
      <c r="E30" s="30">
        <f t="shared" ref="E30:P30" si="4">E31+E32</f>
        <v>0</v>
      </c>
      <c r="F30" s="30">
        <f t="shared" si="4"/>
        <v>0</v>
      </c>
      <c r="G30" s="30">
        <f t="shared" si="4"/>
        <v>0</v>
      </c>
      <c r="H30" s="30">
        <f t="shared" si="4"/>
        <v>0</v>
      </c>
      <c r="I30" s="30">
        <f t="shared" si="4"/>
        <v>0</v>
      </c>
      <c r="J30" s="30">
        <f t="shared" si="4"/>
        <v>0</v>
      </c>
      <c r="K30" s="30">
        <f t="shared" si="4"/>
        <v>0</v>
      </c>
      <c r="L30" s="30">
        <f t="shared" si="4"/>
        <v>0</v>
      </c>
      <c r="M30" s="30">
        <f t="shared" si="4"/>
        <v>0</v>
      </c>
      <c r="N30" s="30">
        <f t="shared" si="4"/>
        <v>0</v>
      </c>
      <c r="O30" s="30">
        <f t="shared" si="4"/>
        <v>0</v>
      </c>
      <c r="P30" s="30">
        <f t="shared" si="4"/>
        <v>0</v>
      </c>
      <c r="Q30" s="21">
        <f t="shared" ref="Q30:Q35" si="5">SUM(E30:P30)</f>
        <v>0</v>
      </c>
    </row>
    <row r="31" spans="1:17" x14ac:dyDescent="0.2">
      <c r="A31" s="12"/>
      <c r="B31" s="18" t="s">
        <v>190</v>
      </c>
      <c r="C31" s="22" t="s">
        <v>109</v>
      </c>
      <c r="D31" s="20" t="s">
        <v>55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21">
        <f t="shared" si="5"/>
        <v>0</v>
      </c>
    </row>
    <row r="32" spans="1:17" x14ac:dyDescent="0.2">
      <c r="A32" s="12"/>
      <c r="B32" s="18" t="s">
        <v>191</v>
      </c>
      <c r="C32" s="22" t="s">
        <v>111</v>
      </c>
      <c r="D32" s="20" t="s">
        <v>55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21">
        <f t="shared" si="5"/>
        <v>0</v>
      </c>
    </row>
    <row r="33" spans="1:17" x14ac:dyDescent="0.2">
      <c r="A33" s="12"/>
      <c r="B33" s="18" t="s">
        <v>134</v>
      </c>
      <c r="C33" s="41" t="s">
        <v>112</v>
      </c>
      <c r="D33" s="20" t="s">
        <v>113</v>
      </c>
      <c r="E33" s="223">
        <f t="shared" ref="E33:P33" si="6">+E34+E35</f>
        <v>0</v>
      </c>
      <c r="F33" s="223">
        <f t="shared" si="6"/>
        <v>0</v>
      </c>
      <c r="G33" s="223">
        <f t="shared" si="6"/>
        <v>0</v>
      </c>
      <c r="H33" s="223">
        <f t="shared" si="6"/>
        <v>0</v>
      </c>
      <c r="I33" s="223">
        <f t="shared" si="6"/>
        <v>0</v>
      </c>
      <c r="J33" s="223">
        <f t="shared" si="6"/>
        <v>0</v>
      </c>
      <c r="K33" s="223">
        <f t="shared" si="6"/>
        <v>0</v>
      </c>
      <c r="L33" s="223">
        <f t="shared" si="6"/>
        <v>0</v>
      </c>
      <c r="M33" s="223">
        <f t="shared" si="6"/>
        <v>0</v>
      </c>
      <c r="N33" s="223">
        <f t="shared" si="6"/>
        <v>0</v>
      </c>
      <c r="O33" s="223">
        <f t="shared" si="6"/>
        <v>0</v>
      </c>
      <c r="P33" s="223">
        <f t="shared" si="6"/>
        <v>0</v>
      </c>
      <c r="Q33" s="21">
        <f t="shared" si="5"/>
        <v>0</v>
      </c>
    </row>
    <row r="34" spans="1:17" x14ac:dyDescent="0.2">
      <c r="B34" s="18" t="s">
        <v>135</v>
      </c>
      <c r="C34" s="41" t="s">
        <v>115</v>
      </c>
      <c r="D34" s="20" t="s">
        <v>113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21">
        <f t="shared" si="5"/>
        <v>0</v>
      </c>
    </row>
    <row r="35" spans="1:17" x14ac:dyDescent="0.2">
      <c r="B35" s="18" t="s">
        <v>137</v>
      </c>
      <c r="C35" s="19" t="s">
        <v>117</v>
      </c>
      <c r="D35" s="20" t="s">
        <v>113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21">
        <f t="shared" si="5"/>
        <v>0</v>
      </c>
    </row>
    <row r="36" spans="1:17" x14ac:dyDescent="0.2">
      <c r="B36" s="18" t="s">
        <v>70</v>
      </c>
      <c r="C36" s="19" t="s">
        <v>192</v>
      </c>
      <c r="D36" s="36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21"/>
    </row>
    <row r="37" spans="1:17" x14ac:dyDescent="0.2">
      <c r="B37" s="138" t="s">
        <v>145</v>
      </c>
      <c r="C37" s="28" t="s">
        <v>100</v>
      </c>
      <c r="D37" s="16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228"/>
    </row>
    <row r="38" spans="1:17" x14ac:dyDescent="0.2">
      <c r="B38" s="18" t="s">
        <v>146</v>
      </c>
      <c r="C38" s="130" t="s">
        <v>101</v>
      </c>
      <c r="D38" s="131" t="s">
        <v>102</v>
      </c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3">
        <f>SUM(E38:P38)</f>
        <v>0</v>
      </c>
    </row>
    <row r="39" spans="1:17" x14ac:dyDescent="0.2">
      <c r="B39" s="18" t="s">
        <v>147</v>
      </c>
      <c r="C39" s="134" t="s">
        <v>104</v>
      </c>
      <c r="D39" s="135" t="s">
        <v>102</v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136">
        <f>SUM(E39:P39)</f>
        <v>0</v>
      </c>
    </row>
    <row r="40" spans="1:17" x14ac:dyDescent="0.2">
      <c r="B40" s="18" t="s">
        <v>151</v>
      </c>
      <c r="C40" s="134" t="s">
        <v>106</v>
      </c>
      <c r="D40" s="135" t="s">
        <v>102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136">
        <f>SUM(E40:P40)</f>
        <v>0</v>
      </c>
    </row>
    <row r="41" spans="1:17" x14ac:dyDescent="0.2">
      <c r="B41" s="18" t="s">
        <v>152</v>
      </c>
      <c r="C41" s="19" t="s">
        <v>107</v>
      </c>
      <c r="D41" s="20" t="s">
        <v>55</v>
      </c>
      <c r="E41" s="30">
        <f t="shared" ref="E41:P41" si="7">E42+E43</f>
        <v>0</v>
      </c>
      <c r="F41" s="30">
        <f t="shared" si="7"/>
        <v>0</v>
      </c>
      <c r="G41" s="30">
        <f t="shared" si="7"/>
        <v>0</v>
      </c>
      <c r="H41" s="30">
        <f t="shared" si="7"/>
        <v>0</v>
      </c>
      <c r="I41" s="30">
        <f t="shared" si="7"/>
        <v>0</v>
      </c>
      <c r="J41" s="30">
        <f t="shared" si="7"/>
        <v>0</v>
      </c>
      <c r="K41" s="30">
        <f t="shared" si="7"/>
        <v>0</v>
      </c>
      <c r="L41" s="30">
        <f t="shared" si="7"/>
        <v>0</v>
      </c>
      <c r="M41" s="30">
        <f t="shared" si="7"/>
        <v>0</v>
      </c>
      <c r="N41" s="30">
        <f t="shared" si="7"/>
        <v>0</v>
      </c>
      <c r="O41" s="30">
        <f t="shared" si="7"/>
        <v>0</v>
      </c>
      <c r="P41" s="30">
        <f t="shared" si="7"/>
        <v>0</v>
      </c>
      <c r="Q41" s="21">
        <f t="shared" ref="Q41:Q47" si="8">SUM(E41:P41)</f>
        <v>0</v>
      </c>
    </row>
    <row r="42" spans="1:17" x14ac:dyDescent="0.2">
      <c r="B42" s="18" t="s">
        <v>193</v>
      </c>
      <c r="C42" s="22" t="s">
        <v>109</v>
      </c>
      <c r="D42" s="20" t="s">
        <v>55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21">
        <f t="shared" si="8"/>
        <v>0</v>
      </c>
    </row>
    <row r="43" spans="1:17" x14ac:dyDescent="0.2">
      <c r="B43" s="18" t="s">
        <v>194</v>
      </c>
      <c r="C43" s="22" t="s">
        <v>111</v>
      </c>
      <c r="D43" s="20" t="s">
        <v>55</v>
      </c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21">
        <f t="shared" si="8"/>
        <v>0</v>
      </c>
    </row>
    <row r="44" spans="1:17" x14ac:dyDescent="0.2">
      <c r="B44" s="18" t="s">
        <v>153</v>
      </c>
      <c r="C44" s="41" t="s">
        <v>112</v>
      </c>
      <c r="D44" s="20" t="s">
        <v>113</v>
      </c>
      <c r="E44" s="30">
        <f t="shared" ref="E44:P44" si="9">E45+E46</f>
        <v>0</v>
      </c>
      <c r="F44" s="30">
        <f t="shared" si="9"/>
        <v>0</v>
      </c>
      <c r="G44" s="30">
        <f t="shared" si="9"/>
        <v>0</v>
      </c>
      <c r="H44" s="30">
        <f t="shared" si="9"/>
        <v>0</v>
      </c>
      <c r="I44" s="30">
        <f t="shared" si="9"/>
        <v>0</v>
      </c>
      <c r="J44" s="30">
        <f t="shared" si="9"/>
        <v>0</v>
      </c>
      <c r="K44" s="30">
        <f t="shared" si="9"/>
        <v>0</v>
      </c>
      <c r="L44" s="30">
        <f t="shared" si="9"/>
        <v>0</v>
      </c>
      <c r="M44" s="30">
        <f t="shared" si="9"/>
        <v>0</v>
      </c>
      <c r="N44" s="30">
        <f t="shared" si="9"/>
        <v>0</v>
      </c>
      <c r="O44" s="30">
        <f t="shared" si="9"/>
        <v>0</v>
      </c>
      <c r="P44" s="30">
        <f t="shared" si="9"/>
        <v>0</v>
      </c>
      <c r="Q44" s="21">
        <f t="shared" si="8"/>
        <v>0</v>
      </c>
    </row>
    <row r="45" spans="1:17" x14ac:dyDescent="0.2">
      <c r="B45" s="177" t="s">
        <v>154</v>
      </c>
      <c r="C45" s="41" t="s">
        <v>115</v>
      </c>
      <c r="D45" s="20" t="s">
        <v>113</v>
      </c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1">
        <f t="shared" si="8"/>
        <v>0</v>
      </c>
    </row>
    <row r="46" spans="1:17" x14ac:dyDescent="0.2">
      <c r="A46" s="12"/>
      <c r="B46" s="37" t="s">
        <v>155</v>
      </c>
      <c r="C46" s="54" t="s">
        <v>117</v>
      </c>
      <c r="D46" s="38" t="s">
        <v>113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40">
        <f t="shared" si="8"/>
        <v>0</v>
      </c>
    </row>
    <row r="47" spans="1:17" x14ac:dyDescent="0.2">
      <c r="B47" s="62" t="s">
        <v>92</v>
      </c>
      <c r="C47" s="229" t="s">
        <v>195</v>
      </c>
      <c r="D47" s="145" t="s">
        <v>55</v>
      </c>
      <c r="E47" s="146">
        <f t="shared" ref="E47:P47" si="10">E24+E18</f>
        <v>0</v>
      </c>
      <c r="F47" s="146">
        <f t="shared" si="10"/>
        <v>0</v>
      </c>
      <c r="G47" s="146">
        <f t="shared" si="10"/>
        <v>0</v>
      </c>
      <c r="H47" s="146">
        <f t="shared" si="10"/>
        <v>0</v>
      </c>
      <c r="I47" s="146">
        <f t="shared" si="10"/>
        <v>0</v>
      </c>
      <c r="J47" s="146">
        <f t="shared" si="10"/>
        <v>0</v>
      </c>
      <c r="K47" s="146">
        <f t="shared" si="10"/>
        <v>0</v>
      </c>
      <c r="L47" s="146">
        <f t="shared" si="10"/>
        <v>0</v>
      </c>
      <c r="M47" s="146">
        <f t="shared" si="10"/>
        <v>0</v>
      </c>
      <c r="N47" s="146">
        <f t="shared" si="10"/>
        <v>0</v>
      </c>
      <c r="O47" s="146">
        <f t="shared" si="10"/>
        <v>0</v>
      </c>
      <c r="P47" s="146">
        <f t="shared" si="10"/>
        <v>0</v>
      </c>
      <c r="Q47" s="147">
        <f t="shared" si="8"/>
        <v>0</v>
      </c>
    </row>
    <row r="48" spans="1:17" x14ac:dyDescent="0.2">
      <c r="B48" s="12" t="s">
        <v>163</v>
      </c>
      <c r="C48" s="13" t="s">
        <v>98</v>
      </c>
      <c r="D48" s="14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</row>
    <row r="49" spans="2:23" s="10" customFormat="1" x14ac:dyDescent="0.2">
      <c r="B49" s="88" t="s">
        <v>180</v>
      </c>
      <c r="C49" s="127" t="s">
        <v>100</v>
      </c>
      <c r="D49" s="89"/>
      <c r="E49" s="230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9"/>
    </row>
    <row r="50" spans="2:23" s="10" customFormat="1" x14ac:dyDescent="0.2">
      <c r="B50" s="15" t="s">
        <v>196</v>
      </c>
      <c r="C50" s="130" t="s">
        <v>101</v>
      </c>
      <c r="D50" s="131" t="s">
        <v>102</v>
      </c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151">
        <f t="shared" ref="Q50:Q58" si="11">SUM(E50:P50)</f>
        <v>0</v>
      </c>
    </row>
    <row r="51" spans="2:23" s="10" customFormat="1" x14ac:dyDescent="0.2">
      <c r="B51" s="18" t="s">
        <v>197</v>
      </c>
      <c r="C51" s="134" t="s">
        <v>104</v>
      </c>
      <c r="D51" s="135" t="s">
        <v>102</v>
      </c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52">
        <f t="shared" si="11"/>
        <v>0</v>
      </c>
    </row>
    <row r="52" spans="2:23" s="10" customFormat="1" x14ac:dyDescent="0.2">
      <c r="B52" s="18" t="s">
        <v>198</v>
      </c>
      <c r="C52" s="134" t="s">
        <v>106</v>
      </c>
      <c r="D52" s="135" t="s">
        <v>102</v>
      </c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52">
        <f t="shared" si="11"/>
        <v>0</v>
      </c>
    </row>
    <row r="53" spans="2:23" s="10" customFormat="1" x14ac:dyDescent="0.2">
      <c r="B53" s="18" t="s">
        <v>199</v>
      </c>
      <c r="C53" s="19" t="s">
        <v>107</v>
      </c>
      <c r="D53" s="20" t="s">
        <v>55</v>
      </c>
      <c r="E53" s="30">
        <f t="shared" ref="E53:P53" si="12">E54+E55</f>
        <v>0</v>
      </c>
      <c r="F53" s="30">
        <f t="shared" si="12"/>
        <v>0</v>
      </c>
      <c r="G53" s="30">
        <f t="shared" si="12"/>
        <v>0</v>
      </c>
      <c r="H53" s="30">
        <f t="shared" si="12"/>
        <v>0</v>
      </c>
      <c r="I53" s="30">
        <f t="shared" si="12"/>
        <v>0</v>
      </c>
      <c r="J53" s="30">
        <f t="shared" si="12"/>
        <v>0</v>
      </c>
      <c r="K53" s="30">
        <f t="shared" si="12"/>
        <v>0</v>
      </c>
      <c r="L53" s="30">
        <f t="shared" si="12"/>
        <v>0</v>
      </c>
      <c r="M53" s="30">
        <f t="shared" si="12"/>
        <v>0</v>
      </c>
      <c r="N53" s="30">
        <f t="shared" si="12"/>
        <v>0</v>
      </c>
      <c r="O53" s="30">
        <f t="shared" si="12"/>
        <v>0</v>
      </c>
      <c r="P53" s="30">
        <f t="shared" si="12"/>
        <v>0</v>
      </c>
      <c r="Q53" s="21">
        <f t="shared" si="11"/>
        <v>0</v>
      </c>
    </row>
    <row r="54" spans="2:23" s="10" customFormat="1" x14ac:dyDescent="0.2">
      <c r="B54" s="18" t="s">
        <v>200</v>
      </c>
      <c r="C54" s="22" t="s">
        <v>109</v>
      </c>
      <c r="D54" s="20" t="s">
        <v>55</v>
      </c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1">
        <f t="shared" si="11"/>
        <v>0</v>
      </c>
    </row>
    <row r="55" spans="2:23" s="10" customFormat="1" x14ac:dyDescent="0.2">
      <c r="B55" s="18" t="s">
        <v>201</v>
      </c>
      <c r="C55" s="22" t="s">
        <v>111</v>
      </c>
      <c r="D55" s="20" t="s">
        <v>55</v>
      </c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1">
        <f t="shared" si="11"/>
        <v>0</v>
      </c>
      <c r="W55" s="233"/>
    </row>
    <row r="56" spans="2:23" s="10" customFormat="1" x14ac:dyDescent="0.2">
      <c r="B56" s="18" t="s">
        <v>202</v>
      </c>
      <c r="C56" s="41" t="s">
        <v>112</v>
      </c>
      <c r="D56" s="20" t="s">
        <v>113</v>
      </c>
      <c r="E56" s="30">
        <f t="shared" ref="E56:P56" si="13">E57+E58</f>
        <v>0</v>
      </c>
      <c r="F56" s="30">
        <f t="shared" si="13"/>
        <v>0</v>
      </c>
      <c r="G56" s="30">
        <f t="shared" si="13"/>
        <v>0</v>
      </c>
      <c r="H56" s="30">
        <f t="shared" si="13"/>
        <v>0</v>
      </c>
      <c r="I56" s="30">
        <f t="shared" si="13"/>
        <v>0</v>
      </c>
      <c r="J56" s="30">
        <f t="shared" si="13"/>
        <v>0</v>
      </c>
      <c r="K56" s="30">
        <f t="shared" si="13"/>
        <v>0</v>
      </c>
      <c r="L56" s="30">
        <f t="shared" si="13"/>
        <v>0</v>
      </c>
      <c r="M56" s="30">
        <f t="shared" si="13"/>
        <v>0</v>
      </c>
      <c r="N56" s="30">
        <f t="shared" si="13"/>
        <v>0</v>
      </c>
      <c r="O56" s="30">
        <f t="shared" si="13"/>
        <v>0</v>
      </c>
      <c r="P56" s="30">
        <f t="shared" si="13"/>
        <v>0</v>
      </c>
      <c r="Q56" s="21">
        <f t="shared" si="11"/>
        <v>0</v>
      </c>
    </row>
    <row r="57" spans="2:23" s="10" customFormat="1" x14ac:dyDescent="0.2">
      <c r="B57" s="177" t="s">
        <v>203</v>
      </c>
      <c r="C57" s="41" t="s">
        <v>204</v>
      </c>
      <c r="D57" s="20" t="s">
        <v>113</v>
      </c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1">
        <f t="shared" si="11"/>
        <v>0</v>
      </c>
    </row>
    <row r="58" spans="2:23" s="10" customFormat="1" x14ac:dyDescent="0.2">
      <c r="B58" s="37" t="s">
        <v>205</v>
      </c>
      <c r="C58" s="54" t="s">
        <v>206</v>
      </c>
      <c r="D58" s="38" t="s">
        <v>113</v>
      </c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40">
        <f t="shared" si="11"/>
        <v>0</v>
      </c>
    </row>
    <row r="59" spans="2:23" s="10" customFormat="1" x14ac:dyDescent="0.2">
      <c r="B59" s="62"/>
      <c r="C59" s="54" t="s">
        <v>118</v>
      </c>
      <c r="D59" s="38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40"/>
    </row>
    <row r="60" spans="2:23" s="10" customFormat="1" x14ac:dyDescent="0.2">
      <c r="B60" s="12" t="s">
        <v>207</v>
      </c>
      <c r="C60" s="13" t="s">
        <v>119</v>
      </c>
      <c r="D60" s="25" t="s">
        <v>55</v>
      </c>
      <c r="E60" s="26">
        <f t="shared" ref="E60:P60" si="14">E61+E88</f>
        <v>0</v>
      </c>
      <c r="F60" s="26">
        <f>F61+F88</f>
        <v>0</v>
      </c>
      <c r="G60" s="26">
        <f t="shared" si="14"/>
        <v>0</v>
      </c>
      <c r="H60" s="26">
        <f t="shared" si="14"/>
        <v>0</v>
      </c>
      <c r="I60" s="26">
        <f t="shared" si="14"/>
        <v>0</v>
      </c>
      <c r="J60" s="26">
        <f t="shared" si="14"/>
        <v>0</v>
      </c>
      <c r="K60" s="26">
        <f t="shared" si="14"/>
        <v>0</v>
      </c>
      <c r="L60" s="26">
        <f t="shared" si="14"/>
        <v>0</v>
      </c>
      <c r="M60" s="26">
        <f t="shared" si="14"/>
        <v>0</v>
      </c>
      <c r="N60" s="26">
        <f t="shared" si="14"/>
        <v>0</v>
      </c>
      <c r="O60" s="26">
        <f t="shared" si="14"/>
        <v>0</v>
      </c>
      <c r="P60" s="26">
        <f t="shared" si="14"/>
        <v>0</v>
      </c>
      <c r="Q60" s="27">
        <f>SUM(E60:P60)</f>
        <v>0</v>
      </c>
    </row>
    <row r="61" spans="2:23" s="10" customFormat="1" x14ac:dyDescent="0.2">
      <c r="B61" s="15" t="s">
        <v>208</v>
      </c>
      <c r="C61" s="28" t="s">
        <v>120</v>
      </c>
      <c r="D61" s="16" t="s">
        <v>55</v>
      </c>
      <c r="E61" s="29">
        <f t="shared" ref="E61:P61" si="15">E65+E74</f>
        <v>0</v>
      </c>
      <c r="F61" s="29">
        <f t="shared" si="15"/>
        <v>0</v>
      </c>
      <c r="G61" s="29">
        <f t="shared" si="15"/>
        <v>0</v>
      </c>
      <c r="H61" s="29">
        <f t="shared" si="15"/>
        <v>0</v>
      </c>
      <c r="I61" s="29">
        <f t="shared" si="15"/>
        <v>0</v>
      </c>
      <c r="J61" s="29">
        <f t="shared" si="15"/>
        <v>0</v>
      </c>
      <c r="K61" s="29">
        <f t="shared" si="15"/>
        <v>0</v>
      </c>
      <c r="L61" s="29">
        <f t="shared" si="15"/>
        <v>0</v>
      </c>
      <c r="M61" s="29">
        <f t="shared" si="15"/>
        <v>0</v>
      </c>
      <c r="N61" s="29">
        <f t="shared" si="15"/>
        <v>0</v>
      </c>
      <c r="O61" s="29">
        <f t="shared" si="15"/>
        <v>0</v>
      </c>
      <c r="P61" s="29">
        <f t="shared" si="15"/>
        <v>0</v>
      </c>
      <c r="Q61" s="17">
        <f>SUM(E61:P61)</f>
        <v>0</v>
      </c>
    </row>
    <row r="62" spans="2:23" s="10" customFormat="1" x14ac:dyDescent="0.2">
      <c r="B62" s="18"/>
      <c r="C62" s="22" t="s">
        <v>121</v>
      </c>
      <c r="D62" s="36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21"/>
    </row>
    <row r="63" spans="2:23" s="10" customFormat="1" x14ac:dyDescent="0.2">
      <c r="B63" s="18" t="s">
        <v>209</v>
      </c>
      <c r="C63" s="19" t="s">
        <v>100</v>
      </c>
      <c r="D63" s="20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1"/>
    </row>
    <row r="64" spans="2:23" s="10" customFormat="1" x14ac:dyDescent="0.2">
      <c r="B64" s="18" t="s">
        <v>210</v>
      </c>
      <c r="C64" s="19" t="s">
        <v>124</v>
      </c>
      <c r="D64" s="20" t="s">
        <v>102</v>
      </c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152">
        <f>SUM(E64:P64)</f>
        <v>0</v>
      </c>
    </row>
    <row r="65" spans="2:17" s="10" customFormat="1" x14ac:dyDescent="0.2">
      <c r="B65" s="18" t="s">
        <v>211</v>
      </c>
      <c r="C65" s="19" t="s">
        <v>107</v>
      </c>
      <c r="D65" s="20" t="s">
        <v>55</v>
      </c>
      <c r="E65" s="30">
        <f t="shared" ref="E65:P65" si="16">E66+E67+E68+E69+E70</f>
        <v>0</v>
      </c>
      <c r="F65" s="30">
        <f>F66+F67+F68+F69+F70</f>
        <v>0</v>
      </c>
      <c r="G65" s="30">
        <f t="shared" si="16"/>
        <v>0</v>
      </c>
      <c r="H65" s="30">
        <f t="shared" si="16"/>
        <v>0</v>
      </c>
      <c r="I65" s="30">
        <f t="shared" si="16"/>
        <v>0</v>
      </c>
      <c r="J65" s="30">
        <f t="shared" si="16"/>
        <v>0</v>
      </c>
      <c r="K65" s="30">
        <f t="shared" si="16"/>
        <v>0</v>
      </c>
      <c r="L65" s="30">
        <f t="shared" si="16"/>
        <v>0</v>
      </c>
      <c r="M65" s="30">
        <f t="shared" si="16"/>
        <v>0</v>
      </c>
      <c r="N65" s="30">
        <f t="shared" si="16"/>
        <v>0</v>
      </c>
      <c r="O65" s="30">
        <f t="shared" si="16"/>
        <v>0</v>
      </c>
      <c r="P65" s="30">
        <f t="shared" si="16"/>
        <v>0</v>
      </c>
      <c r="Q65" s="21">
        <f t="shared" ref="Q65:Q70" si="17">SUM(E65:P65)</f>
        <v>0</v>
      </c>
    </row>
    <row r="66" spans="2:17" s="10" customFormat="1" x14ac:dyDescent="0.2">
      <c r="B66" s="18" t="s">
        <v>212</v>
      </c>
      <c r="C66" s="41" t="s">
        <v>126</v>
      </c>
      <c r="D66" s="20" t="s">
        <v>55</v>
      </c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1">
        <f t="shared" si="17"/>
        <v>0</v>
      </c>
    </row>
    <row r="67" spans="2:17" s="10" customFormat="1" x14ac:dyDescent="0.2">
      <c r="B67" s="42" t="s">
        <v>213</v>
      </c>
      <c r="C67" s="41" t="s">
        <v>127</v>
      </c>
      <c r="D67" s="20" t="s">
        <v>55</v>
      </c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1">
        <f t="shared" si="17"/>
        <v>0</v>
      </c>
    </row>
    <row r="68" spans="2:17" s="10" customFormat="1" x14ac:dyDescent="0.2">
      <c r="B68" s="42" t="s">
        <v>214</v>
      </c>
      <c r="C68" s="41" t="s">
        <v>128</v>
      </c>
      <c r="D68" s="20" t="s">
        <v>55</v>
      </c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1">
        <f t="shared" si="17"/>
        <v>0</v>
      </c>
    </row>
    <row r="69" spans="2:17" s="10" customFormat="1" x14ac:dyDescent="0.2">
      <c r="B69" s="42" t="s">
        <v>215</v>
      </c>
      <c r="C69" s="41" t="s">
        <v>129</v>
      </c>
      <c r="D69" s="20" t="s">
        <v>55</v>
      </c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1">
        <f t="shared" si="17"/>
        <v>0</v>
      </c>
    </row>
    <row r="70" spans="2:17" s="10" customFormat="1" x14ac:dyDescent="0.2">
      <c r="B70" s="42" t="s">
        <v>216</v>
      </c>
      <c r="C70" s="41" t="s">
        <v>130</v>
      </c>
      <c r="D70" s="20" t="s">
        <v>55</v>
      </c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1">
        <f t="shared" si="17"/>
        <v>0</v>
      </c>
    </row>
    <row r="71" spans="2:17" s="10" customFormat="1" x14ac:dyDescent="0.2">
      <c r="B71" s="42"/>
      <c r="C71" s="22" t="s">
        <v>131</v>
      </c>
      <c r="D71" s="36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21"/>
    </row>
    <row r="72" spans="2:17" s="10" customFormat="1" x14ac:dyDescent="0.2">
      <c r="B72" s="18" t="s">
        <v>217</v>
      </c>
      <c r="C72" s="19" t="s">
        <v>100</v>
      </c>
      <c r="D72" s="20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1"/>
    </row>
    <row r="73" spans="2:17" s="10" customFormat="1" x14ac:dyDescent="0.2">
      <c r="B73" s="18" t="s">
        <v>218</v>
      </c>
      <c r="C73" s="19" t="s">
        <v>124</v>
      </c>
      <c r="D73" s="20" t="s">
        <v>102</v>
      </c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152">
        <f>SUM(E73:P73)</f>
        <v>0</v>
      </c>
    </row>
    <row r="74" spans="2:17" s="10" customFormat="1" x14ac:dyDescent="0.2">
      <c r="B74" s="18" t="s">
        <v>219</v>
      </c>
      <c r="C74" s="19" t="s">
        <v>107</v>
      </c>
      <c r="D74" s="20" t="s">
        <v>55</v>
      </c>
      <c r="E74" s="30">
        <f t="shared" ref="E74:P74" si="18">E75+E80+E85</f>
        <v>0</v>
      </c>
      <c r="F74" s="30">
        <f>F75+F80+F85</f>
        <v>0</v>
      </c>
      <c r="G74" s="30">
        <f t="shared" si="18"/>
        <v>0</v>
      </c>
      <c r="H74" s="30">
        <f t="shared" si="18"/>
        <v>0</v>
      </c>
      <c r="I74" s="30">
        <f t="shared" si="18"/>
        <v>0</v>
      </c>
      <c r="J74" s="30">
        <f t="shared" si="18"/>
        <v>0</v>
      </c>
      <c r="K74" s="30">
        <f t="shared" si="18"/>
        <v>0</v>
      </c>
      <c r="L74" s="30">
        <f t="shared" si="18"/>
        <v>0</v>
      </c>
      <c r="M74" s="30">
        <f t="shared" si="18"/>
        <v>0</v>
      </c>
      <c r="N74" s="30">
        <f t="shared" si="18"/>
        <v>0</v>
      </c>
      <c r="O74" s="30">
        <f t="shared" si="18"/>
        <v>0</v>
      </c>
      <c r="P74" s="30">
        <f t="shared" si="18"/>
        <v>0</v>
      </c>
      <c r="Q74" s="21">
        <f t="shared" ref="Q74:Q88" si="19">SUM(E74:P74)</f>
        <v>0</v>
      </c>
    </row>
    <row r="75" spans="2:17" s="10" customFormat="1" x14ac:dyDescent="0.2">
      <c r="B75" s="18" t="s">
        <v>220</v>
      </c>
      <c r="C75" s="41" t="s">
        <v>136</v>
      </c>
      <c r="D75" s="20" t="s">
        <v>55</v>
      </c>
      <c r="E75" s="30">
        <f t="shared" ref="E75:P75" si="20">E76+E77+E78+E79</f>
        <v>0</v>
      </c>
      <c r="F75" s="30">
        <f t="shared" si="20"/>
        <v>0</v>
      </c>
      <c r="G75" s="30">
        <f t="shared" si="20"/>
        <v>0</v>
      </c>
      <c r="H75" s="30">
        <f t="shared" si="20"/>
        <v>0</v>
      </c>
      <c r="I75" s="30">
        <f t="shared" si="20"/>
        <v>0</v>
      </c>
      <c r="J75" s="30">
        <f t="shared" si="20"/>
        <v>0</v>
      </c>
      <c r="K75" s="30">
        <f t="shared" si="20"/>
        <v>0</v>
      </c>
      <c r="L75" s="30">
        <f t="shared" si="20"/>
        <v>0</v>
      </c>
      <c r="M75" s="30">
        <f t="shared" si="20"/>
        <v>0</v>
      </c>
      <c r="N75" s="30">
        <f t="shared" si="20"/>
        <v>0</v>
      </c>
      <c r="O75" s="30">
        <f t="shared" si="20"/>
        <v>0</v>
      </c>
      <c r="P75" s="30">
        <f t="shared" si="20"/>
        <v>0</v>
      </c>
      <c r="Q75" s="21">
        <f t="shared" si="19"/>
        <v>0</v>
      </c>
    </row>
    <row r="76" spans="2:17" s="10" customFormat="1" x14ac:dyDescent="0.2">
      <c r="B76" s="18" t="s">
        <v>221</v>
      </c>
      <c r="C76" s="41" t="s">
        <v>138</v>
      </c>
      <c r="D76" s="20" t="s">
        <v>55</v>
      </c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1">
        <f t="shared" si="19"/>
        <v>0</v>
      </c>
    </row>
    <row r="77" spans="2:17" s="10" customFormat="1" x14ac:dyDescent="0.2">
      <c r="B77" s="18" t="s">
        <v>222</v>
      </c>
      <c r="C77" s="22" t="s">
        <v>139</v>
      </c>
      <c r="D77" s="20" t="s">
        <v>55</v>
      </c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1">
        <f t="shared" si="19"/>
        <v>0</v>
      </c>
    </row>
    <row r="78" spans="2:17" s="10" customFormat="1" x14ac:dyDescent="0.2">
      <c r="B78" s="42" t="s">
        <v>223</v>
      </c>
      <c r="C78" s="41" t="s">
        <v>140</v>
      </c>
      <c r="D78" s="20" t="s">
        <v>55</v>
      </c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1">
        <f t="shared" si="19"/>
        <v>0</v>
      </c>
    </row>
    <row r="79" spans="2:17" s="10" customFormat="1" x14ac:dyDescent="0.2">
      <c r="B79" s="42" t="s">
        <v>224</v>
      </c>
      <c r="C79" s="22" t="s">
        <v>141</v>
      </c>
      <c r="D79" s="20" t="s">
        <v>55</v>
      </c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1">
        <f t="shared" si="19"/>
        <v>0</v>
      </c>
    </row>
    <row r="80" spans="2:17" s="10" customFormat="1" x14ac:dyDescent="0.2">
      <c r="B80" s="42" t="s">
        <v>225</v>
      </c>
      <c r="C80" s="41" t="s">
        <v>128</v>
      </c>
      <c r="D80" s="20" t="s">
        <v>55</v>
      </c>
      <c r="E80" s="30">
        <f t="shared" ref="E80:P80" si="21">E81+E82+E83+E84</f>
        <v>0</v>
      </c>
      <c r="F80" s="30">
        <f t="shared" si="21"/>
        <v>0</v>
      </c>
      <c r="G80" s="30">
        <f t="shared" si="21"/>
        <v>0</v>
      </c>
      <c r="H80" s="30">
        <f t="shared" si="21"/>
        <v>0</v>
      </c>
      <c r="I80" s="30">
        <f t="shared" si="21"/>
        <v>0</v>
      </c>
      <c r="J80" s="30">
        <f t="shared" si="21"/>
        <v>0</v>
      </c>
      <c r="K80" s="30">
        <f t="shared" si="21"/>
        <v>0</v>
      </c>
      <c r="L80" s="30">
        <f t="shared" si="21"/>
        <v>0</v>
      </c>
      <c r="M80" s="30">
        <f t="shared" si="21"/>
        <v>0</v>
      </c>
      <c r="N80" s="30">
        <f t="shared" si="21"/>
        <v>0</v>
      </c>
      <c r="O80" s="30">
        <f t="shared" si="21"/>
        <v>0</v>
      </c>
      <c r="P80" s="30">
        <f t="shared" si="21"/>
        <v>0</v>
      </c>
      <c r="Q80" s="21">
        <f t="shared" si="19"/>
        <v>0</v>
      </c>
    </row>
    <row r="81" spans="2:17" s="10" customFormat="1" x14ac:dyDescent="0.2">
      <c r="B81" s="42" t="s">
        <v>226</v>
      </c>
      <c r="C81" s="41" t="s">
        <v>138</v>
      </c>
      <c r="D81" s="20" t="s">
        <v>55</v>
      </c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1">
        <f t="shared" si="19"/>
        <v>0</v>
      </c>
    </row>
    <row r="82" spans="2:17" s="10" customFormat="1" x14ac:dyDescent="0.2">
      <c r="B82" s="42" t="s">
        <v>227</v>
      </c>
      <c r="C82" s="22" t="s">
        <v>139</v>
      </c>
      <c r="D82" s="20" t="s">
        <v>55</v>
      </c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1">
        <f t="shared" si="19"/>
        <v>0</v>
      </c>
    </row>
    <row r="83" spans="2:17" s="10" customFormat="1" x14ac:dyDescent="0.2">
      <c r="B83" s="42" t="s">
        <v>228</v>
      </c>
      <c r="C83" s="41" t="s">
        <v>140</v>
      </c>
      <c r="D83" s="20" t="s">
        <v>55</v>
      </c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1">
        <f t="shared" si="19"/>
        <v>0</v>
      </c>
    </row>
    <row r="84" spans="2:17" s="10" customFormat="1" x14ac:dyDescent="0.2">
      <c r="B84" s="42" t="s">
        <v>229</v>
      </c>
      <c r="C84" s="22" t="s">
        <v>141</v>
      </c>
      <c r="D84" s="20" t="s">
        <v>55</v>
      </c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1">
        <f t="shared" si="19"/>
        <v>0</v>
      </c>
    </row>
    <row r="85" spans="2:17" s="10" customFormat="1" x14ac:dyDescent="0.2">
      <c r="B85" s="42" t="s">
        <v>230</v>
      </c>
      <c r="C85" s="41" t="s">
        <v>130</v>
      </c>
      <c r="D85" s="20" t="s">
        <v>55</v>
      </c>
      <c r="E85" s="30">
        <f t="shared" ref="E85:P85" si="22">E86+E87</f>
        <v>0</v>
      </c>
      <c r="F85" s="30">
        <f t="shared" si="22"/>
        <v>0</v>
      </c>
      <c r="G85" s="30">
        <f t="shared" si="22"/>
        <v>0</v>
      </c>
      <c r="H85" s="30">
        <f t="shared" si="22"/>
        <v>0</v>
      </c>
      <c r="I85" s="30">
        <f t="shared" si="22"/>
        <v>0</v>
      </c>
      <c r="J85" s="30">
        <f t="shared" si="22"/>
        <v>0</v>
      </c>
      <c r="K85" s="30">
        <f t="shared" si="22"/>
        <v>0</v>
      </c>
      <c r="L85" s="30">
        <f t="shared" si="22"/>
        <v>0</v>
      </c>
      <c r="M85" s="30">
        <f t="shared" si="22"/>
        <v>0</v>
      </c>
      <c r="N85" s="30">
        <f t="shared" si="22"/>
        <v>0</v>
      </c>
      <c r="O85" s="30">
        <f t="shared" si="22"/>
        <v>0</v>
      </c>
      <c r="P85" s="30">
        <f t="shared" si="22"/>
        <v>0</v>
      </c>
      <c r="Q85" s="21">
        <f t="shared" si="19"/>
        <v>0</v>
      </c>
    </row>
    <row r="86" spans="2:17" s="10" customFormat="1" x14ac:dyDescent="0.2">
      <c r="B86" s="42" t="s">
        <v>231</v>
      </c>
      <c r="C86" s="41" t="s">
        <v>142</v>
      </c>
      <c r="D86" s="20" t="s">
        <v>55</v>
      </c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1">
        <f t="shared" si="19"/>
        <v>0</v>
      </c>
    </row>
    <row r="87" spans="2:17" s="10" customFormat="1" x14ac:dyDescent="0.2">
      <c r="B87" s="42" t="s">
        <v>232</v>
      </c>
      <c r="C87" s="41" t="s">
        <v>143</v>
      </c>
      <c r="D87" s="20" t="s">
        <v>55</v>
      </c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1">
        <f t="shared" si="19"/>
        <v>0</v>
      </c>
    </row>
    <row r="88" spans="2:17" s="10" customFormat="1" x14ac:dyDescent="0.2">
      <c r="B88" s="15" t="s">
        <v>233</v>
      </c>
      <c r="C88" s="19" t="s">
        <v>144</v>
      </c>
      <c r="D88" s="20" t="s">
        <v>55</v>
      </c>
      <c r="E88" s="30">
        <f>E92+E99+E112+E125</f>
        <v>0</v>
      </c>
      <c r="F88" s="30">
        <f t="shared" ref="F88:P88" si="23">F92+F99+F112+F125</f>
        <v>0</v>
      </c>
      <c r="G88" s="30">
        <f t="shared" si="23"/>
        <v>0</v>
      </c>
      <c r="H88" s="30">
        <f t="shared" si="23"/>
        <v>0</v>
      </c>
      <c r="I88" s="30">
        <f t="shared" si="23"/>
        <v>0</v>
      </c>
      <c r="J88" s="30">
        <f t="shared" si="23"/>
        <v>0</v>
      </c>
      <c r="K88" s="30">
        <f t="shared" si="23"/>
        <v>0</v>
      </c>
      <c r="L88" s="30">
        <f t="shared" si="23"/>
        <v>0</v>
      </c>
      <c r="M88" s="30">
        <f t="shared" si="23"/>
        <v>0</v>
      </c>
      <c r="N88" s="30">
        <f t="shared" si="23"/>
        <v>0</v>
      </c>
      <c r="O88" s="30">
        <f t="shared" si="23"/>
        <v>0</v>
      </c>
      <c r="P88" s="30">
        <f t="shared" si="23"/>
        <v>0</v>
      </c>
      <c r="Q88" s="21">
        <f t="shared" si="19"/>
        <v>0</v>
      </c>
    </row>
    <row r="89" spans="2:17" s="10" customFormat="1" x14ac:dyDescent="0.2">
      <c r="B89" s="42"/>
      <c r="C89" s="22" t="s">
        <v>121</v>
      </c>
      <c r="D89" s="2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21"/>
    </row>
    <row r="90" spans="2:17" s="10" customFormat="1" x14ac:dyDescent="0.2">
      <c r="B90" s="42" t="s">
        <v>217</v>
      </c>
      <c r="C90" s="19" t="s">
        <v>100</v>
      </c>
      <c r="D90" s="20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1"/>
    </row>
    <row r="91" spans="2:17" s="10" customFormat="1" x14ac:dyDescent="0.2">
      <c r="B91" s="42" t="s">
        <v>218</v>
      </c>
      <c r="C91" s="19" t="s">
        <v>124</v>
      </c>
      <c r="D91" s="20" t="s">
        <v>102</v>
      </c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152">
        <f>SUM(E91:P91)</f>
        <v>0</v>
      </c>
    </row>
    <row r="92" spans="2:17" s="10" customFormat="1" x14ac:dyDescent="0.2">
      <c r="B92" s="42" t="s">
        <v>219</v>
      </c>
      <c r="C92" s="19" t="s">
        <v>107</v>
      </c>
      <c r="D92" s="20" t="s">
        <v>55</v>
      </c>
      <c r="E92" s="30">
        <f t="shared" ref="E92:P92" si="24">E93+E94+E95</f>
        <v>0</v>
      </c>
      <c r="F92" s="30">
        <f t="shared" si="24"/>
        <v>0</v>
      </c>
      <c r="G92" s="30">
        <f t="shared" si="24"/>
        <v>0</v>
      </c>
      <c r="H92" s="30">
        <f t="shared" si="24"/>
        <v>0</v>
      </c>
      <c r="I92" s="30">
        <f t="shared" si="24"/>
        <v>0</v>
      </c>
      <c r="J92" s="30">
        <f t="shared" si="24"/>
        <v>0</v>
      </c>
      <c r="K92" s="30">
        <f t="shared" si="24"/>
        <v>0</v>
      </c>
      <c r="L92" s="30">
        <f t="shared" si="24"/>
        <v>0</v>
      </c>
      <c r="M92" s="30">
        <f t="shared" si="24"/>
        <v>0</v>
      </c>
      <c r="N92" s="30">
        <f t="shared" si="24"/>
        <v>0</v>
      </c>
      <c r="O92" s="30">
        <f t="shared" si="24"/>
        <v>0</v>
      </c>
      <c r="P92" s="30">
        <f t="shared" si="24"/>
        <v>0</v>
      </c>
      <c r="Q92" s="21">
        <f>SUM(E92:P92)</f>
        <v>0</v>
      </c>
    </row>
    <row r="93" spans="2:17" s="10" customFormat="1" x14ac:dyDescent="0.2">
      <c r="B93" s="42" t="s">
        <v>220</v>
      </c>
      <c r="C93" s="41" t="s">
        <v>148</v>
      </c>
      <c r="D93" s="20" t="s">
        <v>55</v>
      </c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1">
        <f>SUM(E93:P93)</f>
        <v>0</v>
      </c>
    </row>
    <row r="94" spans="2:17" s="10" customFormat="1" x14ac:dyDescent="0.2">
      <c r="B94" s="42" t="s">
        <v>223</v>
      </c>
      <c r="C94" s="41" t="s">
        <v>149</v>
      </c>
      <c r="D94" s="20" t="s">
        <v>55</v>
      </c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1">
        <f>SUM(E94:P94)</f>
        <v>0</v>
      </c>
    </row>
    <row r="95" spans="2:17" s="10" customFormat="1" x14ac:dyDescent="0.2">
      <c r="B95" s="42" t="s">
        <v>230</v>
      </c>
      <c r="C95" s="41" t="s">
        <v>150</v>
      </c>
      <c r="D95" s="20" t="s">
        <v>55</v>
      </c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1">
        <f>SUM(E95:P95)</f>
        <v>0</v>
      </c>
    </row>
    <row r="96" spans="2:17" s="10" customFormat="1" x14ac:dyDescent="0.2">
      <c r="B96" s="42"/>
      <c r="C96" s="22" t="s">
        <v>131</v>
      </c>
      <c r="D96" s="36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21"/>
    </row>
    <row r="97" spans="2:17" s="10" customFormat="1" x14ac:dyDescent="0.2">
      <c r="B97" s="42" t="s">
        <v>234</v>
      </c>
      <c r="C97" s="19" t="s">
        <v>100</v>
      </c>
      <c r="D97" s="20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1"/>
    </row>
    <row r="98" spans="2:17" s="10" customFormat="1" x14ac:dyDescent="0.2">
      <c r="B98" s="42" t="s">
        <v>235</v>
      </c>
      <c r="C98" s="19" t="s">
        <v>124</v>
      </c>
      <c r="D98" s="20" t="s">
        <v>102</v>
      </c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152">
        <f>SUM(E98:P98)</f>
        <v>0</v>
      </c>
    </row>
    <row r="99" spans="2:17" s="10" customFormat="1" x14ac:dyDescent="0.2">
      <c r="B99" s="42" t="s">
        <v>236</v>
      </c>
      <c r="C99" s="19" t="s">
        <v>107</v>
      </c>
      <c r="D99" s="20" t="s">
        <v>55</v>
      </c>
      <c r="E99" s="30">
        <f t="shared" ref="E99:P99" si="25">E100+E103+E106</f>
        <v>0</v>
      </c>
      <c r="F99" s="30">
        <f>F100+F103+F106</f>
        <v>0</v>
      </c>
      <c r="G99" s="30">
        <f t="shared" si="25"/>
        <v>0</v>
      </c>
      <c r="H99" s="30">
        <f t="shared" si="25"/>
        <v>0</v>
      </c>
      <c r="I99" s="30">
        <f t="shared" si="25"/>
        <v>0</v>
      </c>
      <c r="J99" s="30">
        <f t="shared" si="25"/>
        <v>0</v>
      </c>
      <c r="K99" s="30">
        <f t="shared" si="25"/>
        <v>0</v>
      </c>
      <c r="L99" s="30">
        <f t="shared" si="25"/>
        <v>0</v>
      </c>
      <c r="M99" s="30">
        <f t="shared" si="25"/>
        <v>0</v>
      </c>
      <c r="N99" s="30">
        <f t="shared" si="25"/>
        <v>0</v>
      </c>
      <c r="O99" s="30">
        <f t="shared" si="25"/>
        <v>0</v>
      </c>
      <c r="P99" s="30">
        <f t="shared" si="25"/>
        <v>0</v>
      </c>
      <c r="Q99" s="152">
        <f t="shared" ref="Q99:Q108" si="26">SUM(E99:P99)</f>
        <v>0</v>
      </c>
    </row>
    <row r="100" spans="2:17" s="10" customFormat="1" x14ac:dyDescent="0.2">
      <c r="B100" s="42" t="s">
        <v>237</v>
      </c>
      <c r="C100" s="41" t="s">
        <v>136</v>
      </c>
      <c r="D100" s="20" t="s">
        <v>55</v>
      </c>
      <c r="E100" s="30">
        <f t="shared" ref="E100:P100" si="27">E101+E102</f>
        <v>0</v>
      </c>
      <c r="F100" s="30">
        <f t="shared" si="27"/>
        <v>0</v>
      </c>
      <c r="G100" s="30">
        <f t="shared" si="27"/>
        <v>0</v>
      </c>
      <c r="H100" s="30">
        <f t="shared" si="27"/>
        <v>0</v>
      </c>
      <c r="I100" s="30">
        <f t="shared" si="27"/>
        <v>0</v>
      </c>
      <c r="J100" s="30">
        <f t="shared" si="27"/>
        <v>0</v>
      </c>
      <c r="K100" s="30">
        <f t="shared" si="27"/>
        <v>0</v>
      </c>
      <c r="L100" s="30">
        <f t="shared" si="27"/>
        <v>0</v>
      </c>
      <c r="M100" s="30">
        <f t="shared" si="27"/>
        <v>0</v>
      </c>
      <c r="N100" s="30">
        <f t="shared" si="27"/>
        <v>0</v>
      </c>
      <c r="O100" s="30">
        <f t="shared" si="27"/>
        <v>0</v>
      </c>
      <c r="P100" s="30">
        <f t="shared" si="27"/>
        <v>0</v>
      </c>
      <c r="Q100" s="152">
        <f t="shared" si="26"/>
        <v>0</v>
      </c>
    </row>
    <row r="101" spans="2:17" s="10" customFormat="1" x14ac:dyDescent="0.2">
      <c r="B101" s="42" t="s">
        <v>238</v>
      </c>
      <c r="C101" s="41" t="s">
        <v>142</v>
      </c>
      <c r="D101" s="20" t="s">
        <v>55</v>
      </c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152">
        <f t="shared" si="26"/>
        <v>0</v>
      </c>
    </row>
    <row r="102" spans="2:17" s="10" customFormat="1" x14ac:dyDescent="0.2">
      <c r="B102" s="42" t="s">
        <v>239</v>
      </c>
      <c r="C102" s="41" t="s">
        <v>143</v>
      </c>
      <c r="D102" s="20" t="s">
        <v>55</v>
      </c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152">
        <f t="shared" si="26"/>
        <v>0</v>
      </c>
    </row>
    <row r="103" spans="2:17" s="10" customFormat="1" x14ac:dyDescent="0.2">
      <c r="B103" s="42" t="s">
        <v>240</v>
      </c>
      <c r="C103" s="41" t="s">
        <v>128</v>
      </c>
      <c r="D103" s="20" t="s">
        <v>55</v>
      </c>
      <c r="E103" s="30">
        <f t="shared" ref="E103:P103" si="28">E104+E105</f>
        <v>0</v>
      </c>
      <c r="F103" s="30">
        <f t="shared" si="28"/>
        <v>0</v>
      </c>
      <c r="G103" s="30">
        <f t="shared" si="28"/>
        <v>0</v>
      </c>
      <c r="H103" s="30">
        <f t="shared" si="28"/>
        <v>0</v>
      </c>
      <c r="I103" s="30">
        <f t="shared" si="28"/>
        <v>0</v>
      </c>
      <c r="J103" s="30">
        <f t="shared" si="28"/>
        <v>0</v>
      </c>
      <c r="K103" s="30">
        <f t="shared" si="28"/>
        <v>0</v>
      </c>
      <c r="L103" s="30">
        <f t="shared" si="28"/>
        <v>0</v>
      </c>
      <c r="M103" s="30">
        <f t="shared" si="28"/>
        <v>0</v>
      </c>
      <c r="N103" s="30">
        <f t="shared" si="28"/>
        <v>0</v>
      </c>
      <c r="O103" s="30">
        <f t="shared" si="28"/>
        <v>0</v>
      </c>
      <c r="P103" s="30">
        <f t="shared" si="28"/>
        <v>0</v>
      </c>
      <c r="Q103" s="152">
        <f t="shared" si="26"/>
        <v>0</v>
      </c>
    </row>
    <row r="104" spans="2:17" s="10" customFormat="1" x14ac:dyDescent="0.2">
      <c r="B104" s="42" t="s">
        <v>241</v>
      </c>
      <c r="C104" s="41" t="s">
        <v>142</v>
      </c>
      <c r="D104" s="20" t="s">
        <v>55</v>
      </c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152">
        <f t="shared" si="26"/>
        <v>0</v>
      </c>
    </row>
    <row r="105" spans="2:17" s="10" customFormat="1" x14ac:dyDescent="0.2">
      <c r="B105" s="42" t="s">
        <v>242</v>
      </c>
      <c r="C105" s="41" t="s">
        <v>143</v>
      </c>
      <c r="D105" s="20" t="s">
        <v>55</v>
      </c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152">
        <f t="shared" si="26"/>
        <v>0</v>
      </c>
    </row>
    <row r="106" spans="2:17" s="10" customFormat="1" x14ac:dyDescent="0.2">
      <c r="B106" s="42" t="s">
        <v>243</v>
      </c>
      <c r="C106" s="41" t="s">
        <v>130</v>
      </c>
      <c r="D106" s="20" t="s">
        <v>55</v>
      </c>
      <c r="E106" s="30">
        <f t="shared" ref="E106:P106" si="29">E107+E108</f>
        <v>0</v>
      </c>
      <c r="F106" s="30">
        <f t="shared" si="29"/>
        <v>0</v>
      </c>
      <c r="G106" s="30">
        <f t="shared" si="29"/>
        <v>0</v>
      </c>
      <c r="H106" s="30">
        <f t="shared" si="29"/>
        <v>0</v>
      </c>
      <c r="I106" s="30">
        <f t="shared" si="29"/>
        <v>0</v>
      </c>
      <c r="J106" s="30">
        <f t="shared" si="29"/>
        <v>0</v>
      </c>
      <c r="K106" s="30">
        <f t="shared" si="29"/>
        <v>0</v>
      </c>
      <c r="L106" s="30">
        <f t="shared" si="29"/>
        <v>0</v>
      </c>
      <c r="M106" s="30">
        <f t="shared" si="29"/>
        <v>0</v>
      </c>
      <c r="N106" s="30">
        <f t="shared" si="29"/>
        <v>0</v>
      </c>
      <c r="O106" s="30">
        <f t="shared" si="29"/>
        <v>0</v>
      </c>
      <c r="P106" s="30">
        <f t="shared" si="29"/>
        <v>0</v>
      </c>
      <c r="Q106" s="152">
        <f t="shared" si="26"/>
        <v>0</v>
      </c>
    </row>
    <row r="107" spans="2:17" s="10" customFormat="1" x14ac:dyDescent="0.2">
      <c r="B107" s="42" t="s">
        <v>244</v>
      </c>
      <c r="C107" s="41" t="s">
        <v>142</v>
      </c>
      <c r="D107" s="20" t="s">
        <v>55</v>
      </c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152">
        <f t="shared" si="26"/>
        <v>0</v>
      </c>
    </row>
    <row r="108" spans="2:17" s="10" customFormat="1" x14ac:dyDescent="0.2">
      <c r="B108" s="42" t="s">
        <v>245</v>
      </c>
      <c r="C108" s="41" t="s">
        <v>143</v>
      </c>
      <c r="D108" s="20" t="s">
        <v>55</v>
      </c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152">
        <f t="shared" si="26"/>
        <v>0</v>
      </c>
    </row>
    <row r="109" spans="2:17" s="10" customFormat="1" x14ac:dyDescent="0.2">
      <c r="B109" s="42"/>
      <c r="C109" s="22" t="s">
        <v>156</v>
      </c>
      <c r="D109" s="36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21"/>
    </row>
    <row r="110" spans="2:17" s="10" customFormat="1" x14ac:dyDescent="0.2">
      <c r="B110" s="42" t="s">
        <v>246</v>
      </c>
      <c r="C110" s="19" t="s">
        <v>100</v>
      </c>
      <c r="D110" s="20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1"/>
    </row>
    <row r="111" spans="2:17" s="10" customFormat="1" x14ac:dyDescent="0.2">
      <c r="B111" s="42" t="s">
        <v>247</v>
      </c>
      <c r="C111" s="19" t="s">
        <v>124</v>
      </c>
      <c r="D111" s="20" t="s">
        <v>102</v>
      </c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152">
        <f t="shared" ref="Q111:Q121" si="30">SUM(E111:P111)</f>
        <v>0</v>
      </c>
    </row>
    <row r="112" spans="2:17" s="10" customFormat="1" x14ac:dyDescent="0.2">
      <c r="B112" s="42" t="s">
        <v>248</v>
      </c>
      <c r="C112" s="19" t="s">
        <v>107</v>
      </c>
      <c r="D112" s="20" t="s">
        <v>55</v>
      </c>
      <c r="E112" s="30">
        <f t="shared" ref="E112:P112" si="31">E113+E116+E119</f>
        <v>0</v>
      </c>
      <c r="F112" s="30">
        <f>F113+F116+F119</f>
        <v>0</v>
      </c>
      <c r="G112" s="30">
        <f t="shared" si="31"/>
        <v>0</v>
      </c>
      <c r="H112" s="30">
        <f t="shared" si="31"/>
        <v>0</v>
      </c>
      <c r="I112" s="30">
        <f t="shared" si="31"/>
        <v>0</v>
      </c>
      <c r="J112" s="30">
        <f t="shared" si="31"/>
        <v>0</v>
      </c>
      <c r="K112" s="30">
        <f t="shared" si="31"/>
        <v>0</v>
      </c>
      <c r="L112" s="30">
        <f t="shared" si="31"/>
        <v>0</v>
      </c>
      <c r="M112" s="30">
        <f t="shared" si="31"/>
        <v>0</v>
      </c>
      <c r="N112" s="30">
        <f t="shared" si="31"/>
        <v>0</v>
      </c>
      <c r="O112" s="30">
        <f t="shared" si="31"/>
        <v>0</v>
      </c>
      <c r="P112" s="30">
        <f t="shared" si="31"/>
        <v>0</v>
      </c>
      <c r="Q112" s="152">
        <f t="shared" si="30"/>
        <v>0</v>
      </c>
    </row>
    <row r="113" spans="2:17" s="10" customFormat="1" x14ac:dyDescent="0.2">
      <c r="B113" s="42" t="s">
        <v>249</v>
      </c>
      <c r="C113" s="41" t="s">
        <v>136</v>
      </c>
      <c r="D113" s="20" t="s">
        <v>55</v>
      </c>
      <c r="E113" s="30">
        <f t="shared" ref="E113:P113" si="32">E114+E115</f>
        <v>0</v>
      </c>
      <c r="F113" s="30">
        <f t="shared" si="32"/>
        <v>0</v>
      </c>
      <c r="G113" s="30">
        <f t="shared" si="32"/>
        <v>0</v>
      </c>
      <c r="H113" s="30">
        <f t="shared" si="32"/>
        <v>0</v>
      </c>
      <c r="I113" s="30">
        <f t="shared" si="32"/>
        <v>0</v>
      </c>
      <c r="J113" s="30">
        <f t="shared" si="32"/>
        <v>0</v>
      </c>
      <c r="K113" s="30">
        <f t="shared" si="32"/>
        <v>0</v>
      </c>
      <c r="L113" s="30">
        <f t="shared" si="32"/>
        <v>0</v>
      </c>
      <c r="M113" s="30">
        <f t="shared" si="32"/>
        <v>0</v>
      </c>
      <c r="N113" s="30">
        <f t="shared" si="32"/>
        <v>0</v>
      </c>
      <c r="O113" s="30">
        <f t="shared" si="32"/>
        <v>0</v>
      </c>
      <c r="P113" s="30">
        <f t="shared" si="32"/>
        <v>0</v>
      </c>
      <c r="Q113" s="152">
        <f t="shared" si="30"/>
        <v>0</v>
      </c>
    </row>
    <row r="114" spans="2:17" s="10" customFormat="1" x14ac:dyDescent="0.2">
      <c r="B114" s="42" t="s">
        <v>250</v>
      </c>
      <c r="C114" s="41" t="s">
        <v>142</v>
      </c>
      <c r="D114" s="20" t="s">
        <v>55</v>
      </c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152">
        <f t="shared" si="30"/>
        <v>0</v>
      </c>
    </row>
    <row r="115" spans="2:17" s="10" customFormat="1" x14ac:dyDescent="0.2">
      <c r="B115" s="42" t="s">
        <v>251</v>
      </c>
      <c r="C115" s="41" t="s">
        <v>143</v>
      </c>
      <c r="D115" s="20" t="s">
        <v>55</v>
      </c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152">
        <f t="shared" si="30"/>
        <v>0</v>
      </c>
    </row>
    <row r="116" spans="2:17" s="10" customFormat="1" x14ac:dyDescent="0.2">
      <c r="B116" s="42" t="s">
        <v>252</v>
      </c>
      <c r="C116" s="41" t="s">
        <v>128</v>
      </c>
      <c r="D116" s="20" t="s">
        <v>55</v>
      </c>
      <c r="E116" s="30">
        <f t="shared" ref="E116:P116" si="33">E117+E118</f>
        <v>0</v>
      </c>
      <c r="F116" s="30">
        <f t="shared" si="33"/>
        <v>0</v>
      </c>
      <c r="G116" s="30">
        <f t="shared" si="33"/>
        <v>0</v>
      </c>
      <c r="H116" s="30">
        <f t="shared" si="33"/>
        <v>0</v>
      </c>
      <c r="I116" s="30">
        <f t="shared" si="33"/>
        <v>0</v>
      </c>
      <c r="J116" s="30">
        <f t="shared" si="33"/>
        <v>0</v>
      </c>
      <c r="K116" s="30">
        <f t="shared" si="33"/>
        <v>0</v>
      </c>
      <c r="L116" s="30">
        <f t="shared" si="33"/>
        <v>0</v>
      </c>
      <c r="M116" s="30">
        <f t="shared" si="33"/>
        <v>0</v>
      </c>
      <c r="N116" s="30">
        <f t="shared" si="33"/>
        <v>0</v>
      </c>
      <c r="O116" s="30">
        <f t="shared" si="33"/>
        <v>0</v>
      </c>
      <c r="P116" s="30">
        <f t="shared" si="33"/>
        <v>0</v>
      </c>
      <c r="Q116" s="152">
        <f t="shared" si="30"/>
        <v>0</v>
      </c>
    </row>
    <row r="117" spans="2:17" s="10" customFormat="1" x14ac:dyDescent="0.2">
      <c r="B117" s="42" t="s">
        <v>253</v>
      </c>
      <c r="C117" s="41" t="s">
        <v>142</v>
      </c>
      <c r="D117" s="20" t="s">
        <v>55</v>
      </c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152">
        <f t="shared" si="30"/>
        <v>0</v>
      </c>
    </row>
    <row r="118" spans="2:17" s="10" customFormat="1" x14ac:dyDescent="0.2">
      <c r="B118" s="42" t="s">
        <v>254</v>
      </c>
      <c r="C118" s="41" t="s">
        <v>143</v>
      </c>
      <c r="D118" s="20" t="s">
        <v>55</v>
      </c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152">
        <f t="shared" si="30"/>
        <v>0</v>
      </c>
    </row>
    <row r="119" spans="2:17" s="10" customFormat="1" x14ac:dyDescent="0.2">
      <c r="B119" s="42" t="s">
        <v>255</v>
      </c>
      <c r="C119" s="41" t="s">
        <v>130</v>
      </c>
      <c r="D119" s="20" t="s">
        <v>55</v>
      </c>
      <c r="E119" s="30">
        <f t="shared" ref="E119:P119" si="34">E120+E121</f>
        <v>0</v>
      </c>
      <c r="F119" s="30">
        <f t="shared" si="34"/>
        <v>0</v>
      </c>
      <c r="G119" s="30">
        <f t="shared" si="34"/>
        <v>0</v>
      </c>
      <c r="H119" s="30">
        <f t="shared" si="34"/>
        <v>0</v>
      </c>
      <c r="I119" s="30">
        <f t="shared" si="34"/>
        <v>0</v>
      </c>
      <c r="J119" s="30">
        <f t="shared" si="34"/>
        <v>0</v>
      </c>
      <c r="K119" s="30">
        <f t="shared" si="34"/>
        <v>0</v>
      </c>
      <c r="L119" s="30">
        <f t="shared" si="34"/>
        <v>0</v>
      </c>
      <c r="M119" s="30">
        <f t="shared" si="34"/>
        <v>0</v>
      </c>
      <c r="N119" s="30">
        <f t="shared" si="34"/>
        <v>0</v>
      </c>
      <c r="O119" s="30">
        <f t="shared" si="34"/>
        <v>0</v>
      </c>
      <c r="P119" s="30">
        <f t="shared" si="34"/>
        <v>0</v>
      </c>
      <c r="Q119" s="152">
        <f t="shared" si="30"/>
        <v>0</v>
      </c>
    </row>
    <row r="120" spans="2:17" s="10" customFormat="1" x14ac:dyDescent="0.2">
      <c r="B120" s="42" t="s">
        <v>256</v>
      </c>
      <c r="C120" s="41" t="s">
        <v>142</v>
      </c>
      <c r="D120" s="20" t="s">
        <v>55</v>
      </c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152">
        <f t="shared" si="30"/>
        <v>0</v>
      </c>
    </row>
    <row r="121" spans="2:17" s="10" customFormat="1" x14ac:dyDescent="0.2">
      <c r="B121" s="42" t="s">
        <v>257</v>
      </c>
      <c r="C121" s="41" t="s">
        <v>143</v>
      </c>
      <c r="D121" s="20" t="s">
        <v>55</v>
      </c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152">
        <f t="shared" si="30"/>
        <v>0</v>
      </c>
    </row>
    <row r="122" spans="2:17" s="10" customFormat="1" x14ac:dyDescent="0.2">
      <c r="B122" s="42"/>
      <c r="C122" s="22" t="s">
        <v>157</v>
      </c>
      <c r="D122" s="2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21"/>
    </row>
    <row r="123" spans="2:17" s="10" customFormat="1" x14ac:dyDescent="0.2">
      <c r="B123" s="42" t="s">
        <v>258</v>
      </c>
      <c r="C123" s="19" t="s">
        <v>100</v>
      </c>
      <c r="D123" s="20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1"/>
    </row>
    <row r="124" spans="2:17" s="10" customFormat="1" x14ac:dyDescent="0.2">
      <c r="B124" s="42" t="s">
        <v>259</v>
      </c>
      <c r="C124" s="19" t="s">
        <v>124</v>
      </c>
      <c r="D124" s="20" t="s">
        <v>102</v>
      </c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152">
        <f t="shared" ref="Q124:Q129" si="35">SUM(E124:P124)</f>
        <v>0</v>
      </c>
    </row>
    <row r="125" spans="2:17" s="10" customFormat="1" x14ac:dyDescent="0.2">
      <c r="B125" s="42" t="s">
        <v>260</v>
      </c>
      <c r="C125" s="19" t="s">
        <v>107</v>
      </c>
      <c r="D125" s="20" t="s">
        <v>55</v>
      </c>
      <c r="E125" s="30">
        <f t="shared" ref="E125:P125" si="36">E126+E127+E128</f>
        <v>0</v>
      </c>
      <c r="F125" s="30">
        <f t="shared" si="36"/>
        <v>0</v>
      </c>
      <c r="G125" s="30">
        <f t="shared" si="36"/>
        <v>0</v>
      </c>
      <c r="H125" s="30">
        <f t="shared" si="36"/>
        <v>0</v>
      </c>
      <c r="I125" s="30">
        <f t="shared" si="36"/>
        <v>0</v>
      </c>
      <c r="J125" s="30">
        <f t="shared" si="36"/>
        <v>0</v>
      </c>
      <c r="K125" s="30">
        <f t="shared" si="36"/>
        <v>0</v>
      </c>
      <c r="L125" s="30">
        <f t="shared" si="36"/>
        <v>0</v>
      </c>
      <c r="M125" s="30">
        <f t="shared" si="36"/>
        <v>0</v>
      </c>
      <c r="N125" s="30">
        <f t="shared" si="36"/>
        <v>0</v>
      </c>
      <c r="O125" s="30">
        <f t="shared" si="36"/>
        <v>0</v>
      </c>
      <c r="P125" s="30">
        <f t="shared" si="36"/>
        <v>0</v>
      </c>
      <c r="Q125" s="21">
        <f t="shared" si="35"/>
        <v>0</v>
      </c>
    </row>
    <row r="126" spans="2:17" s="10" customFormat="1" x14ac:dyDescent="0.2">
      <c r="B126" s="42" t="s">
        <v>261</v>
      </c>
      <c r="C126" s="41" t="s">
        <v>148</v>
      </c>
      <c r="D126" s="20" t="s">
        <v>55</v>
      </c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1">
        <f t="shared" si="35"/>
        <v>0</v>
      </c>
    </row>
    <row r="127" spans="2:17" s="10" customFormat="1" x14ac:dyDescent="0.2">
      <c r="B127" s="42" t="s">
        <v>262</v>
      </c>
      <c r="C127" s="41" t="s">
        <v>149</v>
      </c>
      <c r="D127" s="20" t="s">
        <v>55</v>
      </c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1">
        <f t="shared" si="35"/>
        <v>0</v>
      </c>
    </row>
    <row r="128" spans="2:17" s="10" customFormat="1" x14ac:dyDescent="0.2">
      <c r="B128" s="90" t="s">
        <v>263</v>
      </c>
      <c r="C128" s="137" t="s">
        <v>150</v>
      </c>
      <c r="D128" s="38" t="s">
        <v>55</v>
      </c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5">
        <f t="shared" si="35"/>
        <v>0</v>
      </c>
    </row>
    <row r="129" spans="2:17" s="10" customFormat="1" x14ac:dyDescent="0.2">
      <c r="B129" s="155" t="s">
        <v>264</v>
      </c>
      <c r="C129" s="143" t="s">
        <v>265</v>
      </c>
      <c r="D129" s="25" t="s">
        <v>55</v>
      </c>
      <c r="E129" s="26">
        <f>E53+E60</f>
        <v>0</v>
      </c>
      <c r="F129" s="26">
        <f t="shared" ref="F129:P129" si="37">F53+F60</f>
        <v>0</v>
      </c>
      <c r="G129" s="26">
        <f t="shared" si="37"/>
        <v>0</v>
      </c>
      <c r="H129" s="26">
        <f t="shared" si="37"/>
        <v>0</v>
      </c>
      <c r="I129" s="26">
        <f t="shared" si="37"/>
        <v>0</v>
      </c>
      <c r="J129" s="26">
        <f t="shared" si="37"/>
        <v>0</v>
      </c>
      <c r="K129" s="26">
        <f t="shared" si="37"/>
        <v>0</v>
      </c>
      <c r="L129" s="26">
        <f t="shared" si="37"/>
        <v>0</v>
      </c>
      <c r="M129" s="26">
        <f t="shared" si="37"/>
        <v>0</v>
      </c>
      <c r="N129" s="26">
        <f t="shared" si="37"/>
        <v>0</v>
      </c>
      <c r="O129" s="26">
        <f t="shared" si="37"/>
        <v>0</v>
      </c>
      <c r="P129" s="26">
        <f t="shared" si="37"/>
        <v>0</v>
      </c>
      <c r="Q129" s="27">
        <f t="shared" si="35"/>
        <v>0</v>
      </c>
    </row>
    <row r="130" spans="2:17" s="10" customFormat="1" x14ac:dyDescent="0.2">
      <c r="B130" s="155" t="s">
        <v>266</v>
      </c>
      <c r="C130" s="13" t="s">
        <v>158</v>
      </c>
      <c r="D130" s="25" t="s">
        <v>55</v>
      </c>
      <c r="E130" s="26">
        <f t="shared" ref="E130:P130" si="38">E133+E136</f>
        <v>0</v>
      </c>
      <c r="F130" s="26">
        <f t="shared" si="38"/>
        <v>0</v>
      </c>
      <c r="G130" s="26">
        <f t="shared" si="38"/>
        <v>0</v>
      </c>
      <c r="H130" s="26">
        <f t="shared" si="38"/>
        <v>0</v>
      </c>
      <c r="I130" s="26">
        <f t="shared" si="38"/>
        <v>0</v>
      </c>
      <c r="J130" s="26">
        <f t="shared" si="38"/>
        <v>0</v>
      </c>
      <c r="K130" s="26">
        <f t="shared" si="38"/>
        <v>0</v>
      </c>
      <c r="L130" s="26">
        <f t="shared" si="38"/>
        <v>0</v>
      </c>
      <c r="M130" s="26">
        <f t="shared" si="38"/>
        <v>0</v>
      </c>
      <c r="N130" s="26">
        <f t="shared" si="38"/>
        <v>0</v>
      </c>
      <c r="O130" s="26">
        <f t="shared" si="38"/>
        <v>0</v>
      </c>
      <c r="P130" s="26">
        <f t="shared" si="38"/>
        <v>0</v>
      </c>
      <c r="Q130" s="27">
        <f>SUM(E130:P130)</f>
        <v>0</v>
      </c>
    </row>
    <row r="131" spans="2:17" s="10" customFormat="1" x14ac:dyDescent="0.2">
      <c r="B131" s="88" t="s">
        <v>267</v>
      </c>
      <c r="C131" s="161" t="s">
        <v>159</v>
      </c>
      <c r="D131" s="89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3"/>
    </row>
    <row r="132" spans="2:17" s="10" customFormat="1" x14ac:dyDescent="0.2">
      <c r="B132" s="42" t="s">
        <v>268</v>
      </c>
      <c r="C132" s="164" t="s">
        <v>160</v>
      </c>
      <c r="D132" s="20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1"/>
    </row>
    <row r="133" spans="2:17" s="10" customFormat="1" x14ac:dyDescent="0.2">
      <c r="B133" s="42" t="s">
        <v>269</v>
      </c>
      <c r="C133" s="164" t="s">
        <v>107</v>
      </c>
      <c r="D133" s="20" t="s">
        <v>55</v>
      </c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1">
        <f>SUM(E133:P133)</f>
        <v>0</v>
      </c>
    </row>
    <row r="134" spans="2:17" s="10" customFormat="1" x14ac:dyDescent="0.2">
      <c r="B134" s="42" t="s">
        <v>270</v>
      </c>
      <c r="C134" s="165" t="s">
        <v>161</v>
      </c>
      <c r="D134" s="2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21"/>
    </row>
    <row r="135" spans="2:17" s="10" customFormat="1" x14ac:dyDescent="0.2">
      <c r="B135" s="42" t="s">
        <v>271</v>
      </c>
      <c r="C135" s="164" t="s">
        <v>162</v>
      </c>
      <c r="D135" s="20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1"/>
    </row>
    <row r="136" spans="2:17" s="10" customFormat="1" x14ac:dyDescent="0.2">
      <c r="B136" s="90" t="s">
        <v>272</v>
      </c>
      <c r="C136" s="166" t="s">
        <v>107</v>
      </c>
      <c r="D136" s="38" t="s">
        <v>55</v>
      </c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40">
        <f>SUM(E136:P136)</f>
        <v>0</v>
      </c>
    </row>
    <row r="137" spans="2:17" s="10" customFormat="1" x14ac:dyDescent="0.2">
      <c r="B137" s="155" t="s">
        <v>273</v>
      </c>
      <c r="C137" s="143" t="s">
        <v>274</v>
      </c>
      <c r="D137" s="25" t="s">
        <v>55</v>
      </c>
      <c r="E137" s="26">
        <f>E129+E130</f>
        <v>0</v>
      </c>
      <c r="F137" s="26">
        <f t="shared" ref="F137:P137" si="39">F129+F130</f>
        <v>0</v>
      </c>
      <c r="G137" s="26">
        <f t="shared" si="39"/>
        <v>0</v>
      </c>
      <c r="H137" s="26">
        <f t="shared" si="39"/>
        <v>0</v>
      </c>
      <c r="I137" s="26">
        <f t="shared" si="39"/>
        <v>0</v>
      </c>
      <c r="J137" s="26">
        <f t="shared" si="39"/>
        <v>0</v>
      </c>
      <c r="K137" s="26">
        <f t="shared" si="39"/>
        <v>0</v>
      </c>
      <c r="L137" s="26">
        <f t="shared" si="39"/>
        <v>0</v>
      </c>
      <c r="M137" s="26">
        <f t="shared" si="39"/>
        <v>0</v>
      </c>
      <c r="N137" s="26">
        <f t="shared" si="39"/>
        <v>0</v>
      </c>
      <c r="O137" s="26">
        <f t="shared" si="39"/>
        <v>0</v>
      </c>
      <c r="P137" s="26">
        <f t="shared" si="39"/>
        <v>0</v>
      </c>
      <c r="Q137" s="27">
        <f>SUM(E137:P137)</f>
        <v>0</v>
      </c>
    </row>
    <row r="138" spans="2:17" s="10" customFormat="1" ht="13.5" thickBot="1" x14ac:dyDescent="0.25">
      <c r="B138" s="235" t="s">
        <v>275</v>
      </c>
      <c r="C138" s="167" t="s">
        <v>93</v>
      </c>
      <c r="D138" s="158" t="s">
        <v>55</v>
      </c>
      <c r="E138" s="159">
        <f>E129+E130+E47</f>
        <v>0</v>
      </c>
      <c r="F138" s="159">
        <f t="shared" ref="F138:P138" si="40">F129+F130+F47</f>
        <v>0</v>
      </c>
      <c r="G138" s="159">
        <f t="shared" si="40"/>
        <v>0</v>
      </c>
      <c r="H138" s="159">
        <f t="shared" si="40"/>
        <v>0</v>
      </c>
      <c r="I138" s="159">
        <f t="shared" si="40"/>
        <v>0</v>
      </c>
      <c r="J138" s="159">
        <f t="shared" si="40"/>
        <v>0</v>
      </c>
      <c r="K138" s="159">
        <f t="shared" si="40"/>
        <v>0</v>
      </c>
      <c r="L138" s="159">
        <f t="shared" si="40"/>
        <v>0</v>
      </c>
      <c r="M138" s="159">
        <f t="shared" si="40"/>
        <v>0</v>
      </c>
      <c r="N138" s="159">
        <f t="shared" si="40"/>
        <v>0</v>
      </c>
      <c r="O138" s="159">
        <f t="shared" si="40"/>
        <v>0</v>
      </c>
      <c r="P138" s="159">
        <f t="shared" si="40"/>
        <v>0</v>
      </c>
      <c r="Q138" s="160">
        <f>SUM(E138:P138)</f>
        <v>0</v>
      </c>
    </row>
    <row r="139" spans="2:17" s="10" customFormat="1" ht="13.5" thickTop="1" x14ac:dyDescent="0.2">
      <c r="B139" s="31"/>
    </row>
    <row r="152" spans="5:16" x14ac:dyDescent="0.2"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</row>
    <row r="176" spans="5:16" x14ac:dyDescent="0.2"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</row>
    <row r="177" spans="5:16" x14ac:dyDescent="0.2"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</row>
    <row r="192" spans="5:16" x14ac:dyDescent="0.2">
      <c r="E192" s="233"/>
      <c r="F192" s="233"/>
      <c r="G192" s="233"/>
      <c r="H192" s="233"/>
      <c r="I192" s="233"/>
      <c r="J192" s="233"/>
      <c r="K192" s="233"/>
      <c r="L192" s="233"/>
      <c r="M192" s="233"/>
      <c r="N192" s="233"/>
      <c r="O192" s="233"/>
      <c r="P192" s="233"/>
    </row>
    <row r="193" spans="5:16" x14ac:dyDescent="0.2"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</row>
    <row r="212" spans="5:16" x14ac:dyDescent="0.2"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</row>
    <row r="213" spans="5:16" x14ac:dyDescent="0.2"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3"/>
    </row>
    <row r="215" spans="5:16" x14ac:dyDescent="0.2">
      <c r="E215" s="233"/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3"/>
    </row>
    <row r="216" spans="5:16" x14ac:dyDescent="0.2"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3"/>
    </row>
    <row r="227" spans="5:16" x14ac:dyDescent="0.2">
      <c r="E227" s="233">
        <f>+E54-E176</f>
        <v>0</v>
      </c>
      <c r="F227" s="233">
        <f t="shared" ref="F227:P228" si="41">+F54-F176</f>
        <v>0</v>
      </c>
      <c r="G227" s="233">
        <f t="shared" si="41"/>
        <v>0</v>
      </c>
      <c r="H227" s="233">
        <f t="shared" si="41"/>
        <v>0</v>
      </c>
      <c r="I227" s="233">
        <f t="shared" si="41"/>
        <v>0</v>
      </c>
      <c r="J227" s="233">
        <f t="shared" si="41"/>
        <v>0</v>
      </c>
      <c r="K227" s="233">
        <f t="shared" si="41"/>
        <v>0</v>
      </c>
      <c r="L227" s="233">
        <f t="shared" si="41"/>
        <v>0</v>
      </c>
      <c r="M227" s="233">
        <f t="shared" si="41"/>
        <v>0</v>
      </c>
      <c r="N227" s="233">
        <f t="shared" si="41"/>
        <v>0</v>
      </c>
      <c r="O227" s="233">
        <f t="shared" si="41"/>
        <v>0</v>
      </c>
      <c r="P227" s="233">
        <f t="shared" si="41"/>
        <v>0</v>
      </c>
    </row>
    <row r="228" spans="5:16" x14ac:dyDescent="0.2">
      <c r="E228" s="233">
        <f>+E55-E177</f>
        <v>0</v>
      </c>
      <c r="F228" s="233">
        <f t="shared" si="41"/>
        <v>0</v>
      </c>
      <c r="G228" s="233">
        <f t="shared" si="41"/>
        <v>0</v>
      </c>
      <c r="H228" s="233">
        <f t="shared" si="41"/>
        <v>0</v>
      </c>
      <c r="I228" s="233">
        <f t="shared" si="41"/>
        <v>0</v>
      </c>
      <c r="J228" s="233">
        <f t="shared" si="41"/>
        <v>0</v>
      </c>
      <c r="K228" s="233">
        <f t="shared" si="41"/>
        <v>0</v>
      </c>
      <c r="L228" s="233">
        <f t="shared" si="41"/>
        <v>0</v>
      </c>
      <c r="M228" s="233">
        <f t="shared" si="41"/>
        <v>0</v>
      </c>
      <c r="N228" s="233">
        <f t="shared" si="41"/>
        <v>0</v>
      </c>
      <c r="O228" s="233">
        <f t="shared" si="41"/>
        <v>0</v>
      </c>
      <c r="P228" s="233">
        <f t="shared" si="41"/>
        <v>0</v>
      </c>
    </row>
  </sheetData>
  <mergeCells count="5">
    <mergeCell ref="B7:Q7"/>
    <mergeCell ref="B10:B11"/>
    <mergeCell ref="C10:C11"/>
    <mergeCell ref="D10:D11"/>
    <mergeCell ref="E10:Q10"/>
  </mergeCells>
  <printOptions horizontalCentered="1"/>
  <pageMargins left="0.31496062992125984" right="0.19685039370078741" top="0.23622047244094491" bottom="0.35433070866141736" header="0.15748031496062992" footer="0.15748031496062992"/>
  <pageSetup paperSize="9" scale="53" orientation="portrait" r:id="rId1"/>
  <headerFooter alignWithMargins="0">
    <oddFooter>&amp;CСтрана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B640-0C16-4F39-A19B-3F3145F56F20}">
  <dimension ref="A1:W228"/>
  <sheetViews>
    <sheetView showGridLines="0" zoomScaleNormal="100" zoomScaleSheetLayoutView="75" workbookViewId="0"/>
  </sheetViews>
  <sheetFormatPr defaultRowHeight="12.75" x14ac:dyDescent="0.2"/>
  <cols>
    <col min="1" max="1" width="1.7109375" style="10" customWidth="1"/>
    <col min="2" max="2" width="9.42578125" style="31" customWidth="1"/>
    <col min="3" max="3" width="32.7109375" style="10" customWidth="1"/>
    <col min="4" max="4" width="5.7109375" style="10" customWidth="1"/>
    <col min="5" max="16" width="8.85546875" style="10" customWidth="1"/>
    <col min="17" max="17" width="12.7109375" style="10" customWidth="1"/>
    <col min="18" max="18" width="2.85546875" customWidth="1"/>
    <col min="257" max="257" width="1.7109375" customWidth="1"/>
    <col min="258" max="258" width="9.42578125" customWidth="1"/>
    <col min="259" max="259" width="32.7109375" customWidth="1"/>
    <col min="260" max="260" width="5.7109375" customWidth="1"/>
    <col min="261" max="272" width="8.85546875" customWidth="1"/>
    <col min="273" max="273" width="12.7109375" customWidth="1"/>
    <col min="274" max="274" width="2.85546875" customWidth="1"/>
    <col min="513" max="513" width="1.7109375" customWidth="1"/>
    <col min="514" max="514" width="9.42578125" customWidth="1"/>
    <col min="515" max="515" width="32.7109375" customWidth="1"/>
    <col min="516" max="516" width="5.7109375" customWidth="1"/>
    <col min="517" max="528" width="8.85546875" customWidth="1"/>
    <col min="529" max="529" width="12.7109375" customWidth="1"/>
    <col min="530" max="530" width="2.85546875" customWidth="1"/>
    <col min="769" max="769" width="1.7109375" customWidth="1"/>
    <col min="770" max="770" width="9.42578125" customWidth="1"/>
    <col min="771" max="771" width="32.7109375" customWidth="1"/>
    <col min="772" max="772" width="5.7109375" customWidth="1"/>
    <col min="773" max="784" width="8.85546875" customWidth="1"/>
    <col min="785" max="785" width="12.7109375" customWidth="1"/>
    <col min="786" max="786" width="2.85546875" customWidth="1"/>
    <col min="1025" max="1025" width="1.7109375" customWidth="1"/>
    <col min="1026" max="1026" width="9.42578125" customWidth="1"/>
    <col min="1027" max="1027" width="32.7109375" customWidth="1"/>
    <col min="1028" max="1028" width="5.7109375" customWidth="1"/>
    <col min="1029" max="1040" width="8.85546875" customWidth="1"/>
    <col min="1041" max="1041" width="12.7109375" customWidth="1"/>
    <col min="1042" max="1042" width="2.85546875" customWidth="1"/>
    <col min="1281" max="1281" width="1.7109375" customWidth="1"/>
    <col min="1282" max="1282" width="9.42578125" customWidth="1"/>
    <col min="1283" max="1283" width="32.7109375" customWidth="1"/>
    <col min="1284" max="1284" width="5.7109375" customWidth="1"/>
    <col min="1285" max="1296" width="8.85546875" customWidth="1"/>
    <col min="1297" max="1297" width="12.7109375" customWidth="1"/>
    <col min="1298" max="1298" width="2.85546875" customWidth="1"/>
    <col min="1537" max="1537" width="1.7109375" customWidth="1"/>
    <col min="1538" max="1538" width="9.42578125" customWidth="1"/>
    <col min="1539" max="1539" width="32.7109375" customWidth="1"/>
    <col min="1540" max="1540" width="5.7109375" customWidth="1"/>
    <col min="1541" max="1552" width="8.85546875" customWidth="1"/>
    <col min="1553" max="1553" width="12.7109375" customWidth="1"/>
    <col min="1554" max="1554" width="2.85546875" customWidth="1"/>
    <col min="1793" max="1793" width="1.7109375" customWidth="1"/>
    <col min="1794" max="1794" width="9.42578125" customWidth="1"/>
    <col min="1795" max="1795" width="32.7109375" customWidth="1"/>
    <col min="1796" max="1796" width="5.7109375" customWidth="1"/>
    <col min="1797" max="1808" width="8.85546875" customWidth="1"/>
    <col min="1809" max="1809" width="12.7109375" customWidth="1"/>
    <col min="1810" max="1810" width="2.85546875" customWidth="1"/>
    <col min="2049" max="2049" width="1.7109375" customWidth="1"/>
    <col min="2050" max="2050" width="9.42578125" customWidth="1"/>
    <col min="2051" max="2051" width="32.7109375" customWidth="1"/>
    <col min="2052" max="2052" width="5.7109375" customWidth="1"/>
    <col min="2053" max="2064" width="8.85546875" customWidth="1"/>
    <col min="2065" max="2065" width="12.7109375" customWidth="1"/>
    <col min="2066" max="2066" width="2.85546875" customWidth="1"/>
    <col min="2305" max="2305" width="1.7109375" customWidth="1"/>
    <col min="2306" max="2306" width="9.42578125" customWidth="1"/>
    <col min="2307" max="2307" width="32.7109375" customWidth="1"/>
    <col min="2308" max="2308" width="5.7109375" customWidth="1"/>
    <col min="2309" max="2320" width="8.85546875" customWidth="1"/>
    <col min="2321" max="2321" width="12.7109375" customWidth="1"/>
    <col min="2322" max="2322" width="2.85546875" customWidth="1"/>
    <col min="2561" max="2561" width="1.7109375" customWidth="1"/>
    <col min="2562" max="2562" width="9.42578125" customWidth="1"/>
    <col min="2563" max="2563" width="32.7109375" customWidth="1"/>
    <col min="2564" max="2564" width="5.7109375" customWidth="1"/>
    <col min="2565" max="2576" width="8.85546875" customWidth="1"/>
    <col min="2577" max="2577" width="12.7109375" customWidth="1"/>
    <col min="2578" max="2578" width="2.85546875" customWidth="1"/>
    <col min="2817" max="2817" width="1.7109375" customWidth="1"/>
    <col min="2818" max="2818" width="9.42578125" customWidth="1"/>
    <col min="2819" max="2819" width="32.7109375" customWidth="1"/>
    <col min="2820" max="2820" width="5.7109375" customWidth="1"/>
    <col min="2821" max="2832" width="8.85546875" customWidth="1"/>
    <col min="2833" max="2833" width="12.7109375" customWidth="1"/>
    <col min="2834" max="2834" width="2.85546875" customWidth="1"/>
    <col min="3073" max="3073" width="1.7109375" customWidth="1"/>
    <col min="3074" max="3074" width="9.42578125" customWidth="1"/>
    <col min="3075" max="3075" width="32.7109375" customWidth="1"/>
    <col min="3076" max="3076" width="5.7109375" customWidth="1"/>
    <col min="3077" max="3088" width="8.85546875" customWidth="1"/>
    <col min="3089" max="3089" width="12.7109375" customWidth="1"/>
    <col min="3090" max="3090" width="2.85546875" customWidth="1"/>
    <col min="3329" max="3329" width="1.7109375" customWidth="1"/>
    <col min="3330" max="3330" width="9.42578125" customWidth="1"/>
    <col min="3331" max="3331" width="32.7109375" customWidth="1"/>
    <col min="3332" max="3332" width="5.7109375" customWidth="1"/>
    <col min="3333" max="3344" width="8.85546875" customWidth="1"/>
    <col min="3345" max="3345" width="12.7109375" customWidth="1"/>
    <col min="3346" max="3346" width="2.85546875" customWidth="1"/>
    <col min="3585" max="3585" width="1.7109375" customWidth="1"/>
    <col min="3586" max="3586" width="9.42578125" customWidth="1"/>
    <col min="3587" max="3587" width="32.7109375" customWidth="1"/>
    <col min="3588" max="3588" width="5.7109375" customWidth="1"/>
    <col min="3589" max="3600" width="8.85546875" customWidth="1"/>
    <col min="3601" max="3601" width="12.7109375" customWidth="1"/>
    <col min="3602" max="3602" width="2.85546875" customWidth="1"/>
    <col min="3841" max="3841" width="1.7109375" customWidth="1"/>
    <col min="3842" max="3842" width="9.42578125" customWidth="1"/>
    <col min="3843" max="3843" width="32.7109375" customWidth="1"/>
    <col min="3844" max="3844" width="5.7109375" customWidth="1"/>
    <col min="3845" max="3856" width="8.85546875" customWidth="1"/>
    <col min="3857" max="3857" width="12.7109375" customWidth="1"/>
    <col min="3858" max="3858" width="2.85546875" customWidth="1"/>
    <col min="4097" max="4097" width="1.7109375" customWidth="1"/>
    <col min="4098" max="4098" width="9.42578125" customWidth="1"/>
    <col min="4099" max="4099" width="32.7109375" customWidth="1"/>
    <col min="4100" max="4100" width="5.7109375" customWidth="1"/>
    <col min="4101" max="4112" width="8.85546875" customWidth="1"/>
    <col min="4113" max="4113" width="12.7109375" customWidth="1"/>
    <col min="4114" max="4114" width="2.85546875" customWidth="1"/>
    <col min="4353" max="4353" width="1.7109375" customWidth="1"/>
    <col min="4354" max="4354" width="9.42578125" customWidth="1"/>
    <col min="4355" max="4355" width="32.7109375" customWidth="1"/>
    <col min="4356" max="4356" width="5.7109375" customWidth="1"/>
    <col min="4357" max="4368" width="8.85546875" customWidth="1"/>
    <col min="4369" max="4369" width="12.7109375" customWidth="1"/>
    <col min="4370" max="4370" width="2.85546875" customWidth="1"/>
    <col min="4609" max="4609" width="1.7109375" customWidth="1"/>
    <col min="4610" max="4610" width="9.42578125" customWidth="1"/>
    <col min="4611" max="4611" width="32.7109375" customWidth="1"/>
    <col min="4612" max="4612" width="5.7109375" customWidth="1"/>
    <col min="4613" max="4624" width="8.85546875" customWidth="1"/>
    <col min="4625" max="4625" width="12.7109375" customWidth="1"/>
    <col min="4626" max="4626" width="2.85546875" customWidth="1"/>
    <col min="4865" max="4865" width="1.7109375" customWidth="1"/>
    <col min="4866" max="4866" width="9.42578125" customWidth="1"/>
    <col min="4867" max="4867" width="32.7109375" customWidth="1"/>
    <col min="4868" max="4868" width="5.7109375" customWidth="1"/>
    <col min="4869" max="4880" width="8.85546875" customWidth="1"/>
    <col min="4881" max="4881" width="12.7109375" customWidth="1"/>
    <col min="4882" max="4882" width="2.85546875" customWidth="1"/>
    <col min="5121" max="5121" width="1.7109375" customWidth="1"/>
    <col min="5122" max="5122" width="9.42578125" customWidth="1"/>
    <col min="5123" max="5123" width="32.7109375" customWidth="1"/>
    <col min="5124" max="5124" width="5.7109375" customWidth="1"/>
    <col min="5125" max="5136" width="8.85546875" customWidth="1"/>
    <col min="5137" max="5137" width="12.7109375" customWidth="1"/>
    <col min="5138" max="5138" width="2.85546875" customWidth="1"/>
    <col min="5377" max="5377" width="1.7109375" customWidth="1"/>
    <col min="5378" max="5378" width="9.42578125" customWidth="1"/>
    <col min="5379" max="5379" width="32.7109375" customWidth="1"/>
    <col min="5380" max="5380" width="5.7109375" customWidth="1"/>
    <col min="5381" max="5392" width="8.85546875" customWidth="1"/>
    <col min="5393" max="5393" width="12.7109375" customWidth="1"/>
    <col min="5394" max="5394" width="2.85546875" customWidth="1"/>
    <col min="5633" max="5633" width="1.7109375" customWidth="1"/>
    <col min="5634" max="5634" width="9.42578125" customWidth="1"/>
    <col min="5635" max="5635" width="32.7109375" customWidth="1"/>
    <col min="5636" max="5636" width="5.7109375" customWidth="1"/>
    <col min="5637" max="5648" width="8.85546875" customWidth="1"/>
    <col min="5649" max="5649" width="12.7109375" customWidth="1"/>
    <col min="5650" max="5650" width="2.85546875" customWidth="1"/>
    <col min="5889" max="5889" width="1.7109375" customWidth="1"/>
    <col min="5890" max="5890" width="9.42578125" customWidth="1"/>
    <col min="5891" max="5891" width="32.7109375" customWidth="1"/>
    <col min="5892" max="5892" width="5.7109375" customWidth="1"/>
    <col min="5893" max="5904" width="8.85546875" customWidth="1"/>
    <col min="5905" max="5905" width="12.7109375" customWidth="1"/>
    <col min="5906" max="5906" width="2.85546875" customWidth="1"/>
    <col min="6145" max="6145" width="1.7109375" customWidth="1"/>
    <col min="6146" max="6146" width="9.42578125" customWidth="1"/>
    <col min="6147" max="6147" width="32.7109375" customWidth="1"/>
    <col min="6148" max="6148" width="5.7109375" customWidth="1"/>
    <col min="6149" max="6160" width="8.85546875" customWidth="1"/>
    <col min="6161" max="6161" width="12.7109375" customWidth="1"/>
    <col min="6162" max="6162" width="2.85546875" customWidth="1"/>
    <col min="6401" max="6401" width="1.7109375" customWidth="1"/>
    <col min="6402" max="6402" width="9.42578125" customWidth="1"/>
    <col min="6403" max="6403" width="32.7109375" customWidth="1"/>
    <col min="6404" max="6404" width="5.7109375" customWidth="1"/>
    <col min="6405" max="6416" width="8.85546875" customWidth="1"/>
    <col min="6417" max="6417" width="12.7109375" customWidth="1"/>
    <col min="6418" max="6418" width="2.85546875" customWidth="1"/>
    <col min="6657" max="6657" width="1.7109375" customWidth="1"/>
    <col min="6658" max="6658" width="9.42578125" customWidth="1"/>
    <col min="6659" max="6659" width="32.7109375" customWidth="1"/>
    <col min="6660" max="6660" width="5.7109375" customWidth="1"/>
    <col min="6661" max="6672" width="8.85546875" customWidth="1"/>
    <col min="6673" max="6673" width="12.7109375" customWidth="1"/>
    <col min="6674" max="6674" width="2.85546875" customWidth="1"/>
    <col min="6913" max="6913" width="1.7109375" customWidth="1"/>
    <col min="6914" max="6914" width="9.42578125" customWidth="1"/>
    <col min="6915" max="6915" width="32.7109375" customWidth="1"/>
    <col min="6916" max="6916" width="5.7109375" customWidth="1"/>
    <col min="6917" max="6928" width="8.85546875" customWidth="1"/>
    <col min="6929" max="6929" width="12.7109375" customWidth="1"/>
    <col min="6930" max="6930" width="2.85546875" customWidth="1"/>
    <col min="7169" max="7169" width="1.7109375" customWidth="1"/>
    <col min="7170" max="7170" width="9.42578125" customWidth="1"/>
    <col min="7171" max="7171" width="32.7109375" customWidth="1"/>
    <col min="7172" max="7172" width="5.7109375" customWidth="1"/>
    <col min="7173" max="7184" width="8.85546875" customWidth="1"/>
    <col min="7185" max="7185" width="12.7109375" customWidth="1"/>
    <col min="7186" max="7186" width="2.85546875" customWidth="1"/>
    <col min="7425" max="7425" width="1.7109375" customWidth="1"/>
    <col min="7426" max="7426" width="9.42578125" customWidth="1"/>
    <col min="7427" max="7427" width="32.7109375" customWidth="1"/>
    <col min="7428" max="7428" width="5.7109375" customWidth="1"/>
    <col min="7429" max="7440" width="8.85546875" customWidth="1"/>
    <col min="7441" max="7441" width="12.7109375" customWidth="1"/>
    <col min="7442" max="7442" width="2.85546875" customWidth="1"/>
    <col min="7681" max="7681" width="1.7109375" customWidth="1"/>
    <col min="7682" max="7682" width="9.42578125" customWidth="1"/>
    <col min="7683" max="7683" width="32.7109375" customWidth="1"/>
    <col min="7684" max="7684" width="5.7109375" customWidth="1"/>
    <col min="7685" max="7696" width="8.85546875" customWidth="1"/>
    <col min="7697" max="7697" width="12.7109375" customWidth="1"/>
    <col min="7698" max="7698" width="2.85546875" customWidth="1"/>
    <col min="7937" max="7937" width="1.7109375" customWidth="1"/>
    <col min="7938" max="7938" width="9.42578125" customWidth="1"/>
    <col min="7939" max="7939" width="32.7109375" customWidth="1"/>
    <col min="7940" max="7940" width="5.7109375" customWidth="1"/>
    <col min="7941" max="7952" width="8.85546875" customWidth="1"/>
    <col min="7953" max="7953" width="12.7109375" customWidth="1"/>
    <col min="7954" max="7954" width="2.85546875" customWidth="1"/>
    <col min="8193" max="8193" width="1.7109375" customWidth="1"/>
    <col min="8194" max="8194" width="9.42578125" customWidth="1"/>
    <col min="8195" max="8195" width="32.7109375" customWidth="1"/>
    <col min="8196" max="8196" width="5.7109375" customWidth="1"/>
    <col min="8197" max="8208" width="8.85546875" customWidth="1"/>
    <col min="8209" max="8209" width="12.7109375" customWidth="1"/>
    <col min="8210" max="8210" width="2.85546875" customWidth="1"/>
    <col min="8449" max="8449" width="1.7109375" customWidth="1"/>
    <col min="8450" max="8450" width="9.42578125" customWidth="1"/>
    <col min="8451" max="8451" width="32.7109375" customWidth="1"/>
    <col min="8452" max="8452" width="5.7109375" customWidth="1"/>
    <col min="8453" max="8464" width="8.85546875" customWidth="1"/>
    <col min="8465" max="8465" width="12.7109375" customWidth="1"/>
    <col min="8466" max="8466" width="2.85546875" customWidth="1"/>
    <col min="8705" max="8705" width="1.7109375" customWidth="1"/>
    <col min="8706" max="8706" width="9.42578125" customWidth="1"/>
    <col min="8707" max="8707" width="32.7109375" customWidth="1"/>
    <col min="8708" max="8708" width="5.7109375" customWidth="1"/>
    <col min="8709" max="8720" width="8.85546875" customWidth="1"/>
    <col min="8721" max="8721" width="12.7109375" customWidth="1"/>
    <col min="8722" max="8722" width="2.85546875" customWidth="1"/>
    <col min="8961" max="8961" width="1.7109375" customWidth="1"/>
    <col min="8962" max="8962" width="9.42578125" customWidth="1"/>
    <col min="8963" max="8963" width="32.7109375" customWidth="1"/>
    <col min="8964" max="8964" width="5.7109375" customWidth="1"/>
    <col min="8965" max="8976" width="8.85546875" customWidth="1"/>
    <col min="8977" max="8977" width="12.7109375" customWidth="1"/>
    <col min="8978" max="8978" width="2.85546875" customWidth="1"/>
    <col min="9217" max="9217" width="1.7109375" customWidth="1"/>
    <col min="9218" max="9218" width="9.42578125" customWidth="1"/>
    <col min="9219" max="9219" width="32.7109375" customWidth="1"/>
    <col min="9220" max="9220" width="5.7109375" customWidth="1"/>
    <col min="9221" max="9232" width="8.85546875" customWidth="1"/>
    <col min="9233" max="9233" width="12.7109375" customWidth="1"/>
    <col min="9234" max="9234" width="2.85546875" customWidth="1"/>
    <col min="9473" max="9473" width="1.7109375" customWidth="1"/>
    <col min="9474" max="9474" width="9.42578125" customWidth="1"/>
    <col min="9475" max="9475" width="32.7109375" customWidth="1"/>
    <col min="9476" max="9476" width="5.7109375" customWidth="1"/>
    <col min="9477" max="9488" width="8.85546875" customWidth="1"/>
    <col min="9489" max="9489" width="12.7109375" customWidth="1"/>
    <col min="9490" max="9490" width="2.85546875" customWidth="1"/>
    <col min="9729" max="9729" width="1.7109375" customWidth="1"/>
    <col min="9730" max="9730" width="9.42578125" customWidth="1"/>
    <col min="9731" max="9731" width="32.7109375" customWidth="1"/>
    <col min="9732" max="9732" width="5.7109375" customWidth="1"/>
    <col min="9733" max="9744" width="8.85546875" customWidth="1"/>
    <col min="9745" max="9745" width="12.7109375" customWidth="1"/>
    <col min="9746" max="9746" width="2.85546875" customWidth="1"/>
    <col min="9985" max="9985" width="1.7109375" customWidth="1"/>
    <col min="9986" max="9986" width="9.42578125" customWidth="1"/>
    <col min="9987" max="9987" width="32.7109375" customWidth="1"/>
    <col min="9988" max="9988" width="5.7109375" customWidth="1"/>
    <col min="9989" max="10000" width="8.85546875" customWidth="1"/>
    <col min="10001" max="10001" width="12.7109375" customWidth="1"/>
    <col min="10002" max="10002" width="2.85546875" customWidth="1"/>
    <col min="10241" max="10241" width="1.7109375" customWidth="1"/>
    <col min="10242" max="10242" width="9.42578125" customWidth="1"/>
    <col min="10243" max="10243" width="32.7109375" customWidth="1"/>
    <col min="10244" max="10244" width="5.7109375" customWidth="1"/>
    <col min="10245" max="10256" width="8.85546875" customWidth="1"/>
    <col min="10257" max="10257" width="12.7109375" customWidth="1"/>
    <col min="10258" max="10258" width="2.85546875" customWidth="1"/>
    <col min="10497" max="10497" width="1.7109375" customWidth="1"/>
    <col min="10498" max="10498" width="9.42578125" customWidth="1"/>
    <col min="10499" max="10499" width="32.7109375" customWidth="1"/>
    <col min="10500" max="10500" width="5.7109375" customWidth="1"/>
    <col min="10501" max="10512" width="8.85546875" customWidth="1"/>
    <col min="10513" max="10513" width="12.7109375" customWidth="1"/>
    <col min="10514" max="10514" width="2.85546875" customWidth="1"/>
    <col min="10753" max="10753" width="1.7109375" customWidth="1"/>
    <col min="10754" max="10754" width="9.42578125" customWidth="1"/>
    <col min="10755" max="10755" width="32.7109375" customWidth="1"/>
    <col min="10756" max="10756" width="5.7109375" customWidth="1"/>
    <col min="10757" max="10768" width="8.85546875" customWidth="1"/>
    <col min="10769" max="10769" width="12.7109375" customWidth="1"/>
    <col min="10770" max="10770" width="2.85546875" customWidth="1"/>
    <col min="11009" max="11009" width="1.7109375" customWidth="1"/>
    <col min="11010" max="11010" width="9.42578125" customWidth="1"/>
    <col min="11011" max="11011" width="32.7109375" customWidth="1"/>
    <col min="11012" max="11012" width="5.7109375" customWidth="1"/>
    <col min="11013" max="11024" width="8.85546875" customWidth="1"/>
    <col min="11025" max="11025" width="12.7109375" customWidth="1"/>
    <col min="11026" max="11026" width="2.85546875" customWidth="1"/>
    <col min="11265" max="11265" width="1.7109375" customWidth="1"/>
    <col min="11266" max="11266" width="9.42578125" customWidth="1"/>
    <col min="11267" max="11267" width="32.7109375" customWidth="1"/>
    <col min="11268" max="11268" width="5.7109375" customWidth="1"/>
    <col min="11269" max="11280" width="8.85546875" customWidth="1"/>
    <col min="11281" max="11281" width="12.7109375" customWidth="1"/>
    <col min="11282" max="11282" width="2.85546875" customWidth="1"/>
    <col min="11521" max="11521" width="1.7109375" customWidth="1"/>
    <col min="11522" max="11522" width="9.42578125" customWidth="1"/>
    <col min="11523" max="11523" width="32.7109375" customWidth="1"/>
    <col min="11524" max="11524" width="5.7109375" customWidth="1"/>
    <col min="11525" max="11536" width="8.85546875" customWidth="1"/>
    <col min="11537" max="11537" width="12.7109375" customWidth="1"/>
    <col min="11538" max="11538" width="2.85546875" customWidth="1"/>
    <col min="11777" max="11777" width="1.7109375" customWidth="1"/>
    <col min="11778" max="11778" width="9.42578125" customWidth="1"/>
    <col min="11779" max="11779" width="32.7109375" customWidth="1"/>
    <col min="11780" max="11780" width="5.7109375" customWidth="1"/>
    <col min="11781" max="11792" width="8.85546875" customWidth="1"/>
    <col min="11793" max="11793" width="12.7109375" customWidth="1"/>
    <col min="11794" max="11794" width="2.85546875" customWidth="1"/>
    <col min="12033" max="12033" width="1.7109375" customWidth="1"/>
    <col min="12034" max="12034" width="9.42578125" customWidth="1"/>
    <col min="12035" max="12035" width="32.7109375" customWidth="1"/>
    <col min="12036" max="12036" width="5.7109375" customWidth="1"/>
    <col min="12037" max="12048" width="8.85546875" customWidth="1"/>
    <col min="12049" max="12049" width="12.7109375" customWidth="1"/>
    <col min="12050" max="12050" width="2.85546875" customWidth="1"/>
    <col min="12289" max="12289" width="1.7109375" customWidth="1"/>
    <col min="12290" max="12290" width="9.42578125" customWidth="1"/>
    <col min="12291" max="12291" width="32.7109375" customWidth="1"/>
    <col min="12292" max="12292" width="5.7109375" customWidth="1"/>
    <col min="12293" max="12304" width="8.85546875" customWidth="1"/>
    <col min="12305" max="12305" width="12.7109375" customWidth="1"/>
    <col min="12306" max="12306" width="2.85546875" customWidth="1"/>
    <col min="12545" max="12545" width="1.7109375" customWidth="1"/>
    <col min="12546" max="12546" width="9.42578125" customWidth="1"/>
    <col min="12547" max="12547" width="32.7109375" customWidth="1"/>
    <col min="12548" max="12548" width="5.7109375" customWidth="1"/>
    <col min="12549" max="12560" width="8.85546875" customWidth="1"/>
    <col min="12561" max="12561" width="12.7109375" customWidth="1"/>
    <col min="12562" max="12562" width="2.85546875" customWidth="1"/>
    <col min="12801" max="12801" width="1.7109375" customWidth="1"/>
    <col min="12802" max="12802" width="9.42578125" customWidth="1"/>
    <col min="12803" max="12803" width="32.7109375" customWidth="1"/>
    <col min="12804" max="12804" width="5.7109375" customWidth="1"/>
    <col min="12805" max="12816" width="8.85546875" customWidth="1"/>
    <col min="12817" max="12817" width="12.7109375" customWidth="1"/>
    <col min="12818" max="12818" width="2.85546875" customWidth="1"/>
    <col min="13057" max="13057" width="1.7109375" customWidth="1"/>
    <col min="13058" max="13058" width="9.42578125" customWidth="1"/>
    <col min="13059" max="13059" width="32.7109375" customWidth="1"/>
    <col min="13060" max="13060" width="5.7109375" customWidth="1"/>
    <col min="13061" max="13072" width="8.85546875" customWidth="1"/>
    <col min="13073" max="13073" width="12.7109375" customWidth="1"/>
    <col min="13074" max="13074" width="2.85546875" customWidth="1"/>
    <col min="13313" max="13313" width="1.7109375" customWidth="1"/>
    <col min="13314" max="13314" width="9.42578125" customWidth="1"/>
    <col min="13315" max="13315" width="32.7109375" customWidth="1"/>
    <col min="13316" max="13316" width="5.7109375" customWidth="1"/>
    <col min="13317" max="13328" width="8.85546875" customWidth="1"/>
    <col min="13329" max="13329" width="12.7109375" customWidth="1"/>
    <col min="13330" max="13330" width="2.85546875" customWidth="1"/>
    <col min="13569" max="13569" width="1.7109375" customWidth="1"/>
    <col min="13570" max="13570" width="9.42578125" customWidth="1"/>
    <col min="13571" max="13571" width="32.7109375" customWidth="1"/>
    <col min="13572" max="13572" width="5.7109375" customWidth="1"/>
    <col min="13573" max="13584" width="8.85546875" customWidth="1"/>
    <col min="13585" max="13585" width="12.7109375" customWidth="1"/>
    <col min="13586" max="13586" width="2.85546875" customWidth="1"/>
    <col min="13825" max="13825" width="1.7109375" customWidth="1"/>
    <col min="13826" max="13826" width="9.42578125" customWidth="1"/>
    <col min="13827" max="13827" width="32.7109375" customWidth="1"/>
    <col min="13828" max="13828" width="5.7109375" customWidth="1"/>
    <col min="13829" max="13840" width="8.85546875" customWidth="1"/>
    <col min="13841" max="13841" width="12.7109375" customWidth="1"/>
    <col min="13842" max="13842" width="2.85546875" customWidth="1"/>
    <col min="14081" max="14081" width="1.7109375" customWidth="1"/>
    <col min="14082" max="14082" width="9.42578125" customWidth="1"/>
    <col min="14083" max="14083" width="32.7109375" customWidth="1"/>
    <col min="14084" max="14084" width="5.7109375" customWidth="1"/>
    <col min="14085" max="14096" width="8.85546875" customWidth="1"/>
    <col min="14097" max="14097" width="12.7109375" customWidth="1"/>
    <col min="14098" max="14098" width="2.85546875" customWidth="1"/>
    <col min="14337" max="14337" width="1.7109375" customWidth="1"/>
    <col min="14338" max="14338" width="9.42578125" customWidth="1"/>
    <col min="14339" max="14339" width="32.7109375" customWidth="1"/>
    <col min="14340" max="14340" width="5.7109375" customWidth="1"/>
    <col min="14341" max="14352" width="8.85546875" customWidth="1"/>
    <col min="14353" max="14353" width="12.7109375" customWidth="1"/>
    <col min="14354" max="14354" width="2.85546875" customWidth="1"/>
    <col min="14593" max="14593" width="1.7109375" customWidth="1"/>
    <col min="14594" max="14594" width="9.42578125" customWidth="1"/>
    <col min="14595" max="14595" width="32.7109375" customWidth="1"/>
    <col min="14596" max="14596" width="5.7109375" customWidth="1"/>
    <col min="14597" max="14608" width="8.85546875" customWidth="1"/>
    <col min="14609" max="14609" width="12.7109375" customWidth="1"/>
    <col min="14610" max="14610" width="2.85546875" customWidth="1"/>
    <col min="14849" max="14849" width="1.7109375" customWidth="1"/>
    <col min="14850" max="14850" width="9.42578125" customWidth="1"/>
    <col min="14851" max="14851" width="32.7109375" customWidth="1"/>
    <col min="14852" max="14852" width="5.7109375" customWidth="1"/>
    <col min="14853" max="14864" width="8.85546875" customWidth="1"/>
    <col min="14865" max="14865" width="12.7109375" customWidth="1"/>
    <col min="14866" max="14866" width="2.85546875" customWidth="1"/>
    <col min="15105" max="15105" width="1.7109375" customWidth="1"/>
    <col min="15106" max="15106" width="9.42578125" customWidth="1"/>
    <col min="15107" max="15107" width="32.7109375" customWidth="1"/>
    <col min="15108" max="15108" width="5.7109375" customWidth="1"/>
    <col min="15109" max="15120" width="8.85546875" customWidth="1"/>
    <col min="15121" max="15121" width="12.7109375" customWidth="1"/>
    <col min="15122" max="15122" width="2.85546875" customWidth="1"/>
    <col min="15361" max="15361" width="1.7109375" customWidth="1"/>
    <col min="15362" max="15362" width="9.42578125" customWidth="1"/>
    <col min="15363" max="15363" width="32.7109375" customWidth="1"/>
    <col min="15364" max="15364" width="5.7109375" customWidth="1"/>
    <col min="15365" max="15376" width="8.85546875" customWidth="1"/>
    <col min="15377" max="15377" width="12.7109375" customWidth="1"/>
    <col min="15378" max="15378" width="2.85546875" customWidth="1"/>
    <col min="15617" max="15617" width="1.7109375" customWidth="1"/>
    <col min="15618" max="15618" width="9.42578125" customWidth="1"/>
    <col min="15619" max="15619" width="32.7109375" customWidth="1"/>
    <col min="15620" max="15620" width="5.7109375" customWidth="1"/>
    <col min="15621" max="15632" width="8.85546875" customWidth="1"/>
    <col min="15633" max="15633" width="12.7109375" customWidth="1"/>
    <col min="15634" max="15634" width="2.85546875" customWidth="1"/>
    <col min="15873" max="15873" width="1.7109375" customWidth="1"/>
    <col min="15874" max="15874" width="9.42578125" customWidth="1"/>
    <col min="15875" max="15875" width="32.7109375" customWidth="1"/>
    <col min="15876" max="15876" width="5.7109375" customWidth="1"/>
    <col min="15877" max="15888" width="8.85546875" customWidth="1"/>
    <col min="15889" max="15889" width="12.7109375" customWidth="1"/>
    <col min="15890" max="15890" width="2.85546875" customWidth="1"/>
    <col min="16129" max="16129" width="1.7109375" customWidth="1"/>
    <col min="16130" max="16130" width="9.42578125" customWidth="1"/>
    <col min="16131" max="16131" width="32.7109375" customWidth="1"/>
    <col min="16132" max="16132" width="5.7109375" customWidth="1"/>
    <col min="16133" max="16144" width="8.85546875" customWidth="1"/>
    <col min="16145" max="16145" width="12.7109375" customWidth="1"/>
    <col min="16146" max="16146" width="2.85546875" customWidth="1"/>
  </cols>
  <sheetData>
    <row r="1" spans="1:17" s="10" customFormat="1" x14ac:dyDescent="0.2">
      <c r="A1" s="8" t="s">
        <v>35</v>
      </c>
      <c r="B1" s="9"/>
      <c r="C1" s="8"/>
      <c r="D1" s="7"/>
    </row>
    <row r="2" spans="1:17" s="10" customFormat="1" ht="12.75" customHeight="1" x14ac:dyDescent="0.2">
      <c r="A2" s="8"/>
      <c r="B2" s="9"/>
      <c r="C2" s="8"/>
      <c r="D2" s="7"/>
    </row>
    <row r="3" spans="1:17" s="10" customFormat="1" ht="12.75" customHeight="1" x14ac:dyDescent="0.2">
      <c r="A3" s="6"/>
      <c r="B3" s="6" t="str">
        <f>+CONCATENATE(Poc.strana!$A$22," ",Poc.strana!$C$22)</f>
        <v xml:space="preserve">Назив енергетског субјекта: </v>
      </c>
      <c r="C3" s="6"/>
      <c r="D3" s="7"/>
    </row>
    <row r="4" spans="1:17" s="10" customFormat="1" ht="12.75" customHeight="1" x14ac:dyDescent="0.2">
      <c r="A4" s="6"/>
      <c r="B4" s="6" t="str">
        <f>+CONCATENATE(Poc.strana!$A$35," ",Poc.strana!$C$35)</f>
        <v xml:space="preserve">Датум обраде: </v>
      </c>
      <c r="C4" s="6"/>
      <c r="D4" s="7"/>
    </row>
    <row r="5" spans="1:17" s="10" customFormat="1" ht="12.75" customHeight="1" x14ac:dyDescent="0.2">
      <c r="B5" s="6"/>
    </row>
    <row r="6" spans="1:17" s="10" customFormat="1" ht="12.75" customHeight="1" x14ac:dyDescent="0.2">
      <c r="B6" s="219"/>
    </row>
    <row r="7" spans="1:17" s="10" customFormat="1" ht="12.75" customHeight="1" x14ac:dyDescent="0.2">
      <c r="B7" s="187" t="str">
        <f>CONCATENATE("Табела ЕТ-6-2.3. ПРОДАЈА ЕЛЕКТРИЧНЕ ЕНЕРГИЈЕ - РЕАЛИЗАЦИЈА У"," ",Poc.strana!C25-2,". ГОДИНИ")</f>
        <v>Табела ЕТ-6-2.3. ПРОДАЈА ЕЛЕКТРИЧНЕ ЕНЕРГИЈЕ - РЕАЛИЗАЦИЈА У 2023. ГОДИНИ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</row>
    <row r="8" spans="1:17" s="10" customFormat="1" ht="12.75" customHeight="1" x14ac:dyDescent="0.2">
      <c r="B8" s="31"/>
      <c r="C8" s="11"/>
      <c r="D8" s="11"/>
      <c r="E8" s="32"/>
      <c r="F8" s="11"/>
      <c r="G8" s="11"/>
      <c r="H8" s="11"/>
    </row>
    <row r="9" spans="1:17" s="10" customFormat="1" ht="12.75" customHeight="1" thickBot="1" x14ac:dyDescent="0.25">
      <c r="B9" s="31"/>
    </row>
    <row r="10" spans="1:17" s="10" customFormat="1" ht="13.5" customHeight="1" thickTop="1" x14ac:dyDescent="0.2">
      <c r="B10" s="189" t="s">
        <v>17</v>
      </c>
      <c r="C10" s="191" t="s">
        <v>96</v>
      </c>
      <c r="D10" s="193" t="s">
        <v>37</v>
      </c>
      <c r="E10" s="195" t="s">
        <v>38</v>
      </c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6"/>
    </row>
    <row r="11" spans="1:17" s="10" customFormat="1" x14ac:dyDescent="0.2">
      <c r="B11" s="190"/>
      <c r="C11" s="192"/>
      <c r="D11" s="194"/>
      <c r="E11" s="25" t="s">
        <v>39</v>
      </c>
      <c r="F11" s="25" t="s">
        <v>40</v>
      </c>
      <c r="G11" s="25" t="s">
        <v>41</v>
      </c>
      <c r="H11" s="25" t="s">
        <v>42</v>
      </c>
      <c r="I11" s="25" t="s">
        <v>43</v>
      </c>
      <c r="J11" s="25" t="s">
        <v>44</v>
      </c>
      <c r="K11" s="25" t="s">
        <v>45</v>
      </c>
      <c r="L11" s="25" t="s">
        <v>46</v>
      </c>
      <c r="M11" s="25" t="s">
        <v>47</v>
      </c>
      <c r="N11" s="25" t="s">
        <v>48</v>
      </c>
      <c r="O11" s="25" t="s">
        <v>49</v>
      </c>
      <c r="P11" s="25" t="s">
        <v>50</v>
      </c>
      <c r="Q11" s="33" t="s">
        <v>51</v>
      </c>
    </row>
    <row r="12" spans="1:17" s="10" customFormat="1" x14ac:dyDescent="0.2">
      <c r="B12" s="12"/>
      <c r="C12" s="23" t="s">
        <v>97</v>
      </c>
      <c r="D12" s="2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1:17" s="10" customFormat="1" x14ac:dyDescent="0.2">
      <c r="B13" s="155" t="s">
        <v>53</v>
      </c>
      <c r="C13" s="13" t="s">
        <v>185</v>
      </c>
      <c r="D13" s="25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1"/>
    </row>
    <row r="14" spans="1:17" s="10" customFormat="1" x14ac:dyDescent="0.2">
      <c r="B14" s="88" t="s">
        <v>99</v>
      </c>
      <c r="C14" s="127" t="s">
        <v>100</v>
      </c>
      <c r="D14" s="89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9"/>
    </row>
    <row r="15" spans="1:17" s="10" customFormat="1" x14ac:dyDescent="0.2">
      <c r="B15" s="15" t="s">
        <v>103</v>
      </c>
      <c r="C15" s="130" t="s">
        <v>101</v>
      </c>
      <c r="D15" s="131" t="s">
        <v>102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3">
        <f>SUM(E15:P15)</f>
        <v>0</v>
      </c>
    </row>
    <row r="16" spans="1:17" s="10" customFormat="1" x14ac:dyDescent="0.2">
      <c r="B16" s="18" t="s">
        <v>105</v>
      </c>
      <c r="C16" s="134" t="s">
        <v>104</v>
      </c>
      <c r="D16" s="135" t="s">
        <v>102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136">
        <f>SUM(E16:P16)</f>
        <v>0</v>
      </c>
    </row>
    <row r="17" spans="1:17" x14ac:dyDescent="0.2">
      <c r="B17" s="18" t="s">
        <v>186</v>
      </c>
      <c r="C17" s="134" t="s">
        <v>106</v>
      </c>
      <c r="D17" s="135" t="s">
        <v>102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136">
        <f>SUM(E17:P17)</f>
        <v>0</v>
      </c>
    </row>
    <row r="18" spans="1:17" x14ac:dyDescent="0.2">
      <c r="B18" s="18" t="s">
        <v>57</v>
      </c>
      <c r="C18" s="19" t="s">
        <v>107</v>
      </c>
      <c r="D18" s="20" t="s">
        <v>55</v>
      </c>
      <c r="E18" s="30">
        <f t="shared" ref="E18:P18" si="0">E19+E20</f>
        <v>0</v>
      </c>
      <c r="F18" s="30">
        <f t="shared" si="0"/>
        <v>0</v>
      </c>
      <c r="G18" s="30">
        <f t="shared" si="0"/>
        <v>0</v>
      </c>
      <c r="H18" s="30">
        <f t="shared" si="0"/>
        <v>0</v>
      </c>
      <c r="I18" s="30">
        <f t="shared" si="0"/>
        <v>0</v>
      </c>
      <c r="J18" s="30">
        <f t="shared" si="0"/>
        <v>0</v>
      </c>
      <c r="K18" s="30">
        <f t="shared" si="0"/>
        <v>0</v>
      </c>
      <c r="L18" s="30">
        <f t="shared" si="0"/>
        <v>0</v>
      </c>
      <c r="M18" s="30">
        <f t="shared" si="0"/>
        <v>0</v>
      </c>
      <c r="N18" s="30">
        <f t="shared" si="0"/>
        <v>0</v>
      </c>
      <c r="O18" s="30">
        <f t="shared" si="0"/>
        <v>0</v>
      </c>
      <c r="P18" s="30">
        <f t="shared" si="0"/>
        <v>0</v>
      </c>
      <c r="Q18" s="21">
        <f t="shared" ref="Q18:Q24" si="1">SUM(E18:P18)</f>
        <v>0</v>
      </c>
    </row>
    <row r="19" spans="1:17" x14ac:dyDescent="0.2">
      <c r="B19" s="18" t="s">
        <v>108</v>
      </c>
      <c r="C19" s="22" t="s">
        <v>109</v>
      </c>
      <c r="D19" s="20" t="s">
        <v>55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21">
        <f t="shared" si="1"/>
        <v>0</v>
      </c>
    </row>
    <row r="20" spans="1:17" x14ac:dyDescent="0.2">
      <c r="B20" s="18" t="s">
        <v>110</v>
      </c>
      <c r="C20" s="22" t="s">
        <v>111</v>
      </c>
      <c r="D20" s="20" t="s">
        <v>55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21">
        <f t="shared" si="1"/>
        <v>0</v>
      </c>
    </row>
    <row r="21" spans="1:17" x14ac:dyDescent="0.2">
      <c r="B21" s="177" t="s">
        <v>58</v>
      </c>
      <c r="C21" s="222" t="s">
        <v>112</v>
      </c>
      <c r="D21" s="24" t="s">
        <v>113</v>
      </c>
      <c r="E21" s="223">
        <f t="shared" ref="E21:P21" si="2">+E22+E23</f>
        <v>0</v>
      </c>
      <c r="F21" s="223">
        <f t="shared" si="2"/>
        <v>0</v>
      </c>
      <c r="G21" s="223">
        <f t="shared" si="2"/>
        <v>0</v>
      </c>
      <c r="H21" s="223">
        <f t="shared" si="2"/>
        <v>0</v>
      </c>
      <c r="I21" s="223">
        <f t="shared" si="2"/>
        <v>0</v>
      </c>
      <c r="J21" s="223">
        <f t="shared" si="2"/>
        <v>0</v>
      </c>
      <c r="K21" s="223">
        <f t="shared" si="2"/>
        <v>0</v>
      </c>
      <c r="L21" s="223">
        <f t="shared" si="2"/>
        <v>0</v>
      </c>
      <c r="M21" s="223">
        <f t="shared" si="2"/>
        <v>0</v>
      </c>
      <c r="N21" s="223">
        <f t="shared" si="2"/>
        <v>0</v>
      </c>
      <c r="O21" s="223">
        <f t="shared" si="2"/>
        <v>0</v>
      </c>
      <c r="P21" s="223">
        <f t="shared" si="2"/>
        <v>0</v>
      </c>
      <c r="Q21" s="21">
        <f t="shared" si="1"/>
        <v>0</v>
      </c>
    </row>
    <row r="22" spans="1:17" x14ac:dyDescent="0.2">
      <c r="B22" s="177" t="s">
        <v>114</v>
      </c>
      <c r="C22" s="222" t="s">
        <v>187</v>
      </c>
      <c r="D22" s="24" t="s">
        <v>113</v>
      </c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1">
        <f t="shared" si="1"/>
        <v>0</v>
      </c>
    </row>
    <row r="23" spans="1:17" x14ac:dyDescent="0.2">
      <c r="B23" s="177" t="s">
        <v>116</v>
      </c>
      <c r="C23" s="23" t="s">
        <v>117</v>
      </c>
      <c r="D23" s="24" t="s">
        <v>113</v>
      </c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5">
        <f t="shared" si="1"/>
        <v>0</v>
      </c>
    </row>
    <row r="24" spans="1:17" x14ac:dyDescent="0.2">
      <c r="A24" s="12"/>
      <c r="B24" s="12" t="s">
        <v>66</v>
      </c>
      <c r="C24" s="13" t="s">
        <v>188</v>
      </c>
      <c r="D24" s="25" t="s">
        <v>55</v>
      </c>
      <c r="E24" s="26">
        <f t="shared" ref="E24:P24" si="3">E30+E41</f>
        <v>0</v>
      </c>
      <c r="F24" s="26">
        <f t="shared" si="3"/>
        <v>0</v>
      </c>
      <c r="G24" s="26">
        <f t="shared" si="3"/>
        <v>0</v>
      </c>
      <c r="H24" s="26">
        <f t="shared" si="3"/>
        <v>0</v>
      </c>
      <c r="I24" s="26">
        <f t="shared" si="3"/>
        <v>0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0</v>
      </c>
      <c r="N24" s="26">
        <f t="shared" si="3"/>
        <v>0</v>
      </c>
      <c r="O24" s="26">
        <f t="shared" si="3"/>
        <v>0</v>
      </c>
      <c r="P24" s="26">
        <f t="shared" si="3"/>
        <v>0</v>
      </c>
      <c r="Q24" s="27">
        <f t="shared" si="1"/>
        <v>0</v>
      </c>
    </row>
    <row r="25" spans="1:17" x14ac:dyDescent="0.2">
      <c r="A25" s="12"/>
      <c r="B25" s="226" t="s">
        <v>68</v>
      </c>
      <c r="C25" s="127" t="s">
        <v>189</v>
      </c>
      <c r="D25" s="227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3"/>
    </row>
    <row r="26" spans="1:17" x14ac:dyDescent="0.2">
      <c r="A26" s="12"/>
      <c r="B26" s="138" t="s">
        <v>122</v>
      </c>
      <c r="C26" s="28" t="s">
        <v>100</v>
      </c>
      <c r="D26" s="16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228"/>
    </row>
    <row r="27" spans="1:17" x14ac:dyDescent="0.2">
      <c r="A27" s="12"/>
      <c r="B27" s="18" t="s">
        <v>123</v>
      </c>
      <c r="C27" s="130" t="s">
        <v>101</v>
      </c>
      <c r="D27" s="131" t="s">
        <v>102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3">
        <f>SUM(E27:P27)</f>
        <v>0</v>
      </c>
    </row>
    <row r="28" spans="1:17" x14ac:dyDescent="0.2">
      <c r="A28" s="12"/>
      <c r="B28" s="18" t="s">
        <v>125</v>
      </c>
      <c r="C28" s="134" t="s">
        <v>104</v>
      </c>
      <c r="D28" s="135" t="s">
        <v>102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136">
        <f>SUM(E28:P28)</f>
        <v>0</v>
      </c>
    </row>
    <row r="29" spans="1:17" x14ac:dyDescent="0.2">
      <c r="A29" s="12"/>
      <c r="B29" s="18" t="s">
        <v>132</v>
      </c>
      <c r="C29" s="134" t="s">
        <v>106</v>
      </c>
      <c r="D29" s="135" t="s">
        <v>102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136">
        <f>SUM(E29:P29)</f>
        <v>0</v>
      </c>
    </row>
    <row r="30" spans="1:17" x14ac:dyDescent="0.2">
      <c r="A30" s="12"/>
      <c r="B30" s="18" t="s">
        <v>133</v>
      </c>
      <c r="C30" s="19" t="s">
        <v>107</v>
      </c>
      <c r="D30" s="20" t="s">
        <v>55</v>
      </c>
      <c r="E30" s="30">
        <f t="shared" ref="E30:P30" si="4">E31+E32</f>
        <v>0</v>
      </c>
      <c r="F30" s="30">
        <f t="shared" si="4"/>
        <v>0</v>
      </c>
      <c r="G30" s="30">
        <f t="shared" si="4"/>
        <v>0</v>
      </c>
      <c r="H30" s="30">
        <f t="shared" si="4"/>
        <v>0</v>
      </c>
      <c r="I30" s="30">
        <f t="shared" si="4"/>
        <v>0</v>
      </c>
      <c r="J30" s="30">
        <f t="shared" si="4"/>
        <v>0</v>
      </c>
      <c r="K30" s="30">
        <f t="shared" si="4"/>
        <v>0</v>
      </c>
      <c r="L30" s="30">
        <f t="shared" si="4"/>
        <v>0</v>
      </c>
      <c r="M30" s="30">
        <f t="shared" si="4"/>
        <v>0</v>
      </c>
      <c r="N30" s="30">
        <f t="shared" si="4"/>
        <v>0</v>
      </c>
      <c r="O30" s="30">
        <f t="shared" si="4"/>
        <v>0</v>
      </c>
      <c r="P30" s="30">
        <f t="shared" si="4"/>
        <v>0</v>
      </c>
      <c r="Q30" s="21">
        <f t="shared" ref="Q30:Q35" si="5">SUM(E30:P30)</f>
        <v>0</v>
      </c>
    </row>
    <row r="31" spans="1:17" x14ac:dyDescent="0.2">
      <c r="A31" s="12"/>
      <c r="B31" s="18" t="s">
        <v>190</v>
      </c>
      <c r="C31" s="22" t="s">
        <v>109</v>
      </c>
      <c r="D31" s="20" t="s">
        <v>55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21">
        <f t="shared" si="5"/>
        <v>0</v>
      </c>
    </row>
    <row r="32" spans="1:17" x14ac:dyDescent="0.2">
      <c r="A32" s="12"/>
      <c r="B32" s="18" t="s">
        <v>191</v>
      </c>
      <c r="C32" s="22" t="s">
        <v>111</v>
      </c>
      <c r="D32" s="20" t="s">
        <v>55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21">
        <f t="shared" si="5"/>
        <v>0</v>
      </c>
    </row>
    <row r="33" spans="1:17" x14ac:dyDescent="0.2">
      <c r="A33" s="12"/>
      <c r="B33" s="18" t="s">
        <v>134</v>
      </c>
      <c r="C33" s="41" t="s">
        <v>112</v>
      </c>
      <c r="D33" s="20" t="s">
        <v>113</v>
      </c>
      <c r="E33" s="223">
        <f t="shared" ref="E33:P33" si="6">+E34+E35</f>
        <v>0</v>
      </c>
      <c r="F33" s="223">
        <f t="shared" si="6"/>
        <v>0</v>
      </c>
      <c r="G33" s="223">
        <f t="shared" si="6"/>
        <v>0</v>
      </c>
      <c r="H33" s="223">
        <f t="shared" si="6"/>
        <v>0</v>
      </c>
      <c r="I33" s="223">
        <f t="shared" si="6"/>
        <v>0</v>
      </c>
      <c r="J33" s="223">
        <f t="shared" si="6"/>
        <v>0</v>
      </c>
      <c r="K33" s="223">
        <f t="shared" si="6"/>
        <v>0</v>
      </c>
      <c r="L33" s="223">
        <f t="shared" si="6"/>
        <v>0</v>
      </c>
      <c r="M33" s="223">
        <f t="shared" si="6"/>
        <v>0</v>
      </c>
      <c r="N33" s="223">
        <f t="shared" si="6"/>
        <v>0</v>
      </c>
      <c r="O33" s="223">
        <f t="shared" si="6"/>
        <v>0</v>
      </c>
      <c r="P33" s="223">
        <f t="shared" si="6"/>
        <v>0</v>
      </c>
      <c r="Q33" s="21">
        <f t="shared" si="5"/>
        <v>0</v>
      </c>
    </row>
    <row r="34" spans="1:17" x14ac:dyDescent="0.2">
      <c r="B34" s="18" t="s">
        <v>135</v>
      </c>
      <c r="C34" s="41" t="s">
        <v>115</v>
      </c>
      <c r="D34" s="20" t="s">
        <v>113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21">
        <f t="shared" si="5"/>
        <v>0</v>
      </c>
    </row>
    <row r="35" spans="1:17" x14ac:dyDescent="0.2">
      <c r="B35" s="18" t="s">
        <v>137</v>
      </c>
      <c r="C35" s="19" t="s">
        <v>117</v>
      </c>
      <c r="D35" s="20" t="s">
        <v>113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21">
        <f t="shared" si="5"/>
        <v>0</v>
      </c>
    </row>
    <row r="36" spans="1:17" x14ac:dyDescent="0.2">
      <c r="B36" s="18" t="s">
        <v>70</v>
      </c>
      <c r="C36" s="19" t="s">
        <v>192</v>
      </c>
      <c r="D36" s="36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21"/>
    </row>
    <row r="37" spans="1:17" x14ac:dyDescent="0.2">
      <c r="B37" s="138" t="s">
        <v>145</v>
      </c>
      <c r="C37" s="28" t="s">
        <v>100</v>
      </c>
      <c r="D37" s="16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228"/>
    </row>
    <row r="38" spans="1:17" x14ac:dyDescent="0.2">
      <c r="B38" s="18" t="s">
        <v>146</v>
      </c>
      <c r="C38" s="130" t="s">
        <v>101</v>
      </c>
      <c r="D38" s="131" t="s">
        <v>102</v>
      </c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3">
        <f>SUM(E38:P38)</f>
        <v>0</v>
      </c>
    </row>
    <row r="39" spans="1:17" x14ac:dyDescent="0.2">
      <c r="B39" s="18" t="s">
        <v>147</v>
      </c>
      <c r="C39" s="134" t="s">
        <v>104</v>
      </c>
      <c r="D39" s="135" t="s">
        <v>102</v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136">
        <f>SUM(E39:P39)</f>
        <v>0</v>
      </c>
    </row>
    <row r="40" spans="1:17" x14ac:dyDescent="0.2">
      <c r="B40" s="18" t="s">
        <v>151</v>
      </c>
      <c r="C40" s="134" t="s">
        <v>106</v>
      </c>
      <c r="D40" s="135" t="s">
        <v>102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136">
        <f>SUM(E40:P40)</f>
        <v>0</v>
      </c>
    </row>
    <row r="41" spans="1:17" x14ac:dyDescent="0.2">
      <c r="B41" s="18" t="s">
        <v>152</v>
      </c>
      <c r="C41" s="19" t="s">
        <v>107</v>
      </c>
      <c r="D41" s="20" t="s">
        <v>55</v>
      </c>
      <c r="E41" s="30">
        <f t="shared" ref="E41:P41" si="7">E42+E43</f>
        <v>0</v>
      </c>
      <c r="F41" s="30">
        <f t="shared" si="7"/>
        <v>0</v>
      </c>
      <c r="G41" s="30">
        <f t="shared" si="7"/>
        <v>0</v>
      </c>
      <c r="H41" s="30">
        <f t="shared" si="7"/>
        <v>0</v>
      </c>
      <c r="I41" s="30">
        <f t="shared" si="7"/>
        <v>0</v>
      </c>
      <c r="J41" s="30">
        <f t="shared" si="7"/>
        <v>0</v>
      </c>
      <c r="K41" s="30">
        <f t="shared" si="7"/>
        <v>0</v>
      </c>
      <c r="L41" s="30">
        <f t="shared" si="7"/>
        <v>0</v>
      </c>
      <c r="M41" s="30">
        <f t="shared" si="7"/>
        <v>0</v>
      </c>
      <c r="N41" s="30">
        <f t="shared" si="7"/>
        <v>0</v>
      </c>
      <c r="O41" s="30">
        <f t="shared" si="7"/>
        <v>0</v>
      </c>
      <c r="P41" s="30">
        <f t="shared" si="7"/>
        <v>0</v>
      </c>
      <c r="Q41" s="21">
        <f t="shared" ref="Q41:Q47" si="8">SUM(E41:P41)</f>
        <v>0</v>
      </c>
    </row>
    <row r="42" spans="1:17" x14ac:dyDescent="0.2">
      <c r="B42" s="18" t="s">
        <v>193</v>
      </c>
      <c r="C42" s="22" t="s">
        <v>109</v>
      </c>
      <c r="D42" s="20" t="s">
        <v>55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21">
        <f t="shared" si="8"/>
        <v>0</v>
      </c>
    </row>
    <row r="43" spans="1:17" x14ac:dyDescent="0.2">
      <c r="B43" s="18" t="s">
        <v>194</v>
      </c>
      <c r="C43" s="22" t="s">
        <v>111</v>
      </c>
      <c r="D43" s="20" t="s">
        <v>55</v>
      </c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21">
        <f t="shared" si="8"/>
        <v>0</v>
      </c>
    </row>
    <row r="44" spans="1:17" x14ac:dyDescent="0.2">
      <c r="B44" s="18" t="s">
        <v>153</v>
      </c>
      <c r="C44" s="41" t="s">
        <v>112</v>
      </c>
      <c r="D44" s="20" t="s">
        <v>113</v>
      </c>
      <c r="E44" s="30">
        <f t="shared" ref="E44:P44" si="9">E45+E46</f>
        <v>0</v>
      </c>
      <c r="F44" s="30">
        <f t="shared" si="9"/>
        <v>0</v>
      </c>
      <c r="G44" s="30">
        <f t="shared" si="9"/>
        <v>0</v>
      </c>
      <c r="H44" s="30">
        <f t="shared" si="9"/>
        <v>0</v>
      </c>
      <c r="I44" s="30">
        <f t="shared" si="9"/>
        <v>0</v>
      </c>
      <c r="J44" s="30">
        <f t="shared" si="9"/>
        <v>0</v>
      </c>
      <c r="K44" s="30">
        <f t="shared" si="9"/>
        <v>0</v>
      </c>
      <c r="L44" s="30">
        <f t="shared" si="9"/>
        <v>0</v>
      </c>
      <c r="M44" s="30">
        <f t="shared" si="9"/>
        <v>0</v>
      </c>
      <c r="N44" s="30">
        <f t="shared" si="9"/>
        <v>0</v>
      </c>
      <c r="O44" s="30">
        <f t="shared" si="9"/>
        <v>0</v>
      </c>
      <c r="P44" s="30">
        <f t="shared" si="9"/>
        <v>0</v>
      </c>
      <c r="Q44" s="21">
        <f t="shared" si="8"/>
        <v>0</v>
      </c>
    </row>
    <row r="45" spans="1:17" x14ac:dyDescent="0.2">
      <c r="B45" s="177" t="s">
        <v>154</v>
      </c>
      <c r="C45" s="41" t="s">
        <v>115</v>
      </c>
      <c r="D45" s="20" t="s">
        <v>113</v>
      </c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1">
        <f t="shared" si="8"/>
        <v>0</v>
      </c>
    </row>
    <row r="46" spans="1:17" x14ac:dyDescent="0.2">
      <c r="A46" s="12"/>
      <c r="B46" s="37" t="s">
        <v>155</v>
      </c>
      <c r="C46" s="54" t="s">
        <v>117</v>
      </c>
      <c r="D46" s="38" t="s">
        <v>113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40">
        <f t="shared" si="8"/>
        <v>0</v>
      </c>
    </row>
    <row r="47" spans="1:17" x14ac:dyDescent="0.2">
      <c r="B47" s="62" t="s">
        <v>92</v>
      </c>
      <c r="C47" s="229" t="s">
        <v>195</v>
      </c>
      <c r="D47" s="145" t="s">
        <v>55</v>
      </c>
      <c r="E47" s="146">
        <f t="shared" ref="E47:P47" si="10">E24+E18</f>
        <v>0</v>
      </c>
      <c r="F47" s="146">
        <f t="shared" si="10"/>
        <v>0</v>
      </c>
      <c r="G47" s="146">
        <f t="shared" si="10"/>
        <v>0</v>
      </c>
      <c r="H47" s="146">
        <f t="shared" si="10"/>
        <v>0</v>
      </c>
      <c r="I47" s="146">
        <f t="shared" si="10"/>
        <v>0</v>
      </c>
      <c r="J47" s="146">
        <f t="shared" si="10"/>
        <v>0</v>
      </c>
      <c r="K47" s="146">
        <f t="shared" si="10"/>
        <v>0</v>
      </c>
      <c r="L47" s="146">
        <f t="shared" si="10"/>
        <v>0</v>
      </c>
      <c r="M47" s="146">
        <f t="shared" si="10"/>
        <v>0</v>
      </c>
      <c r="N47" s="146">
        <f t="shared" si="10"/>
        <v>0</v>
      </c>
      <c r="O47" s="146">
        <f t="shared" si="10"/>
        <v>0</v>
      </c>
      <c r="P47" s="146">
        <f t="shared" si="10"/>
        <v>0</v>
      </c>
      <c r="Q47" s="147">
        <f t="shared" si="8"/>
        <v>0</v>
      </c>
    </row>
    <row r="48" spans="1:17" x14ac:dyDescent="0.2">
      <c r="B48" s="12" t="s">
        <v>163</v>
      </c>
      <c r="C48" s="13" t="s">
        <v>98</v>
      </c>
      <c r="D48" s="14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</row>
    <row r="49" spans="2:23" s="10" customFormat="1" x14ac:dyDescent="0.2">
      <c r="B49" s="88" t="s">
        <v>180</v>
      </c>
      <c r="C49" s="127" t="s">
        <v>100</v>
      </c>
      <c r="D49" s="89"/>
      <c r="E49" s="230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9"/>
    </row>
    <row r="50" spans="2:23" s="10" customFormat="1" x14ac:dyDescent="0.2">
      <c r="B50" s="15" t="s">
        <v>196</v>
      </c>
      <c r="C50" s="130" t="s">
        <v>101</v>
      </c>
      <c r="D50" s="131" t="s">
        <v>102</v>
      </c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151">
        <f t="shared" ref="Q50:Q58" si="11">SUM(E50:P50)</f>
        <v>0</v>
      </c>
    </row>
    <row r="51" spans="2:23" s="10" customFormat="1" x14ac:dyDescent="0.2">
      <c r="B51" s="18" t="s">
        <v>197</v>
      </c>
      <c r="C51" s="134" t="s">
        <v>104</v>
      </c>
      <c r="D51" s="135" t="s">
        <v>102</v>
      </c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52">
        <f t="shared" si="11"/>
        <v>0</v>
      </c>
    </row>
    <row r="52" spans="2:23" s="10" customFormat="1" x14ac:dyDescent="0.2">
      <c r="B52" s="18" t="s">
        <v>198</v>
      </c>
      <c r="C52" s="134" t="s">
        <v>106</v>
      </c>
      <c r="D52" s="135" t="s">
        <v>102</v>
      </c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52">
        <f t="shared" si="11"/>
        <v>0</v>
      </c>
    </row>
    <row r="53" spans="2:23" s="10" customFormat="1" x14ac:dyDescent="0.2">
      <c r="B53" s="18" t="s">
        <v>199</v>
      </c>
      <c r="C53" s="19" t="s">
        <v>107</v>
      </c>
      <c r="D53" s="20" t="s">
        <v>55</v>
      </c>
      <c r="E53" s="30">
        <f t="shared" ref="E53:P53" si="12">E54+E55</f>
        <v>0</v>
      </c>
      <c r="F53" s="30">
        <f t="shared" si="12"/>
        <v>0</v>
      </c>
      <c r="G53" s="30">
        <f t="shared" si="12"/>
        <v>0</v>
      </c>
      <c r="H53" s="30">
        <f t="shared" si="12"/>
        <v>0</v>
      </c>
      <c r="I53" s="30">
        <f t="shared" si="12"/>
        <v>0</v>
      </c>
      <c r="J53" s="30">
        <f t="shared" si="12"/>
        <v>0</v>
      </c>
      <c r="K53" s="30">
        <f t="shared" si="12"/>
        <v>0</v>
      </c>
      <c r="L53" s="30">
        <f t="shared" si="12"/>
        <v>0</v>
      </c>
      <c r="M53" s="30">
        <f t="shared" si="12"/>
        <v>0</v>
      </c>
      <c r="N53" s="30">
        <f t="shared" si="12"/>
        <v>0</v>
      </c>
      <c r="O53" s="30">
        <f t="shared" si="12"/>
        <v>0</v>
      </c>
      <c r="P53" s="30">
        <f t="shared" si="12"/>
        <v>0</v>
      </c>
      <c r="Q53" s="21">
        <f t="shared" si="11"/>
        <v>0</v>
      </c>
    </row>
    <row r="54" spans="2:23" s="10" customFormat="1" x14ac:dyDescent="0.2">
      <c r="B54" s="18" t="s">
        <v>200</v>
      </c>
      <c r="C54" s="22" t="s">
        <v>109</v>
      </c>
      <c r="D54" s="20" t="s">
        <v>55</v>
      </c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1">
        <f t="shared" si="11"/>
        <v>0</v>
      </c>
    </row>
    <row r="55" spans="2:23" s="10" customFormat="1" x14ac:dyDescent="0.2">
      <c r="B55" s="18" t="s">
        <v>201</v>
      </c>
      <c r="C55" s="22" t="s">
        <v>111</v>
      </c>
      <c r="D55" s="20" t="s">
        <v>55</v>
      </c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1">
        <f t="shared" si="11"/>
        <v>0</v>
      </c>
      <c r="W55" s="233"/>
    </row>
    <row r="56" spans="2:23" s="10" customFormat="1" x14ac:dyDescent="0.2">
      <c r="B56" s="18" t="s">
        <v>202</v>
      </c>
      <c r="C56" s="41" t="s">
        <v>112</v>
      </c>
      <c r="D56" s="20" t="s">
        <v>113</v>
      </c>
      <c r="E56" s="30">
        <f t="shared" ref="E56:P56" si="13">E57+E58</f>
        <v>0</v>
      </c>
      <c r="F56" s="30">
        <f t="shared" si="13"/>
        <v>0</v>
      </c>
      <c r="G56" s="30">
        <f t="shared" si="13"/>
        <v>0</v>
      </c>
      <c r="H56" s="30">
        <f t="shared" si="13"/>
        <v>0</v>
      </c>
      <c r="I56" s="30">
        <f t="shared" si="13"/>
        <v>0</v>
      </c>
      <c r="J56" s="30">
        <f t="shared" si="13"/>
        <v>0</v>
      </c>
      <c r="K56" s="30">
        <f t="shared" si="13"/>
        <v>0</v>
      </c>
      <c r="L56" s="30">
        <f t="shared" si="13"/>
        <v>0</v>
      </c>
      <c r="M56" s="30">
        <f t="shared" si="13"/>
        <v>0</v>
      </c>
      <c r="N56" s="30">
        <f t="shared" si="13"/>
        <v>0</v>
      </c>
      <c r="O56" s="30">
        <f t="shared" si="13"/>
        <v>0</v>
      </c>
      <c r="P56" s="30">
        <f t="shared" si="13"/>
        <v>0</v>
      </c>
      <c r="Q56" s="21">
        <f t="shared" si="11"/>
        <v>0</v>
      </c>
    </row>
    <row r="57" spans="2:23" s="10" customFormat="1" x14ac:dyDescent="0.2">
      <c r="B57" s="177" t="s">
        <v>203</v>
      </c>
      <c r="C57" s="41" t="s">
        <v>204</v>
      </c>
      <c r="D57" s="20" t="s">
        <v>113</v>
      </c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1">
        <f t="shared" si="11"/>
        <v>0</v>
      </c>
    </row>
    <row r="58" spans="2:23" s="10" customFormat="1" x14ac:dyDescent="0.2">
      <c r="B58" s="37" t="s">
        <v>205</v>
      </c>
      <c r="C58" s="54" t="s">
        <v>206</v>
      </c>
      <c r="D58" s="38" t="s">
        <v>113</v>
      </c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40">
        <f t="shared" si="11"/>
        <v>0</v>
      </c>
    </row>
    <row r="59" spans="2:23" s="10" customFormat="1" x14ac:dyDescent="0.2">
      <c r="B59" s="62"/>
      <c r="C59" s="54" t="s">
        <v>118</v>
      </c>
      <c r="D59" s="38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40"/>
    </row>
    <row r="60" spans="2:23" s="10" customFormat="1" x14ac:dyDescent="0.2">
      <c r="B60" s="12" t="s">
        <v>207</v>
      </c>
      <c r="C60" s="13" t="s">
        <v>119</v>
      </c>
      <c r="D60" s="25" t="s">
        <v>55</v>
      </c>
      <c r="E60" s="26">
        <f t="shared" ref="E60:P60" si="14">E61+E88</f>
        <v>0</v>
      </c>
      <c r="F60" s="26">
        <f>F61+F88</f>
        <v>0</v>
      </c>
      <c r="G60" s="26">
        <f t="shared" si="14"/>
        <v>0</v>
      </c>
      <c r="H60" s="26">
        <f t="shared" si="14"/>
        <v>0</v>
      </c>
      <c r="I60" s="26">
        <f t="shared" si="14"/>
        <v>0</v>
      </c>
      <c r="J60" s="26">
        <f t="shared" si="14"/>
        <v>0</v>
      </c>
      <c r="K60" s="26">
        <f t="shared" si="14"/>
        <v>0</v>
      </c>
      <c r="L60" s="26">
        <f t="shared" si="14"/>
        <v>0</v>
      </c>
      <c r="M60" s="26">
        <f t="shared" si="14"/>
        <v>0</v>
      </c>
      <c r="N60" s="26">
        <f t="shared" si="14"/>
        <v>0</v>
      </c>
      <c r="O60" s="26">
        <f t="shared" si="14"/>
        <v>0</v>
      </c>
      <c r="P60" s="26">
        <f t="shared" si="14"/>
        <v>0</v>
      </c>
      <c r="Q60" s="27">
        <f>SUM(E60:P60)</f>
        <v>0</v>
      </c>
    </row>
    <row r="61" spans="2:23" s="10" customFormat="1" x14ac:dyDescent="0.2">
      <c r="B61" s="15" t="s">
        <v>208</v>
      </c>
      <c r="C61" s="28" t="s">
        <v>120</v>
      </c>
      <c r="D61" s="16" t="s">
        <v>55</v>
      </c>
      <c r="E61" s="29">
        <f t="shared" ref="E61:P61" si="15">E65+E74</f>
        <v>0</v>
      </c>
      <c r="F61" s="29">
        <f t="shared" si="15"/>
        <v>0</v>
      </c>
      <c r="G61" s="29">
        <f t="shared" si="15"/>
        <v>0</v>
      </c>
      <c r="H61" s="29">
        <f t="shared" si="15"/>
        <v>0</v>
      </c>
      <c r="I61" s="29">
        <f t="shared" si="15"/>
        <v>0</v>
      </c>
      <c r="J61" s="29">
        <f t="shared" si="15"/>
        <v>0</v>
      </c>
      <c r="K61" s="29">
        <f t="shared" si="15"/>
        <v>0</v>
      </c>
      <c r="L61" s="29">
        <f t="shared" si="15"/>
        <v>0</v>
      </c>
      <c r="M61" s="29">
        <f t="shared" si="15"/>
        <v>0</v>
      </c>
      <c r="N61" s="29">
        <f t="shared" si="15"/>
        <v>0</v>
      </c>
      <c r="O61" s="29">
        <f t="shared" si="15"/>
        <v>0</v>
      </c>
      <c r="P61" s="29">
        <f t="shared" si="15"/>
        <v>0</v>
      </c>
      <c r="Q61" s="17">
        <f>SUM(E61:P61)</f>
        <v>0</v>
      </c>
    </row>
    <row r="62" spans="2:23" s="10" customFormat="1" x14ac:dyDescent="0.2">
      <c r="B62" s="18"/>
      <c r="C62" s="22" t="s">
        <v>121</v>
      </c>
      <c r="D62" s="36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21"/>
    </row>
    <row r="63" spans="2:23" s="10" customFormat="1" x14ac:dyDescent="0.2">
      <c r="B63" s="18" t="s">
        <v>209</v>
      </c>
      <c r="C63" s="19" t="s">
        <v>100</v>
      </c>
      <c r="D63" s="20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1"/>
    </row>
    <row r="64" spans="2:23" s="10" customFormat="1" x14ac:dyDescent="0.2">
      <c r="B64" s="18" t="s">
        <v>210</v>
      </c>
      <c r="C64" s="19" t="s">
        <v>124</v>
      </c>
      <c r="D64" s="20" t="s">
        <v>102</v>
      </c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152">
        <f>SUM(E64:P64)</f>
        <v>0</v>
      </c>
    </row>
    <row r="65" spans="2:17" s="10" customFormat="1" x14ac:dyDescent="0.2">
      <c r="B65" s="18" t="s">
        <v>211</v>
      </c>
      <c r="C65" s="19" t="s">
        <v>107</v>
      </c>
      <c r="D65" s="20" t="s">
        <v>55</v>
      </c>
      <c r="E65" s="30">
        <f t="shared" ref="E65:P65" si="16">E66+E67+E68+E69+E70</f>
        <v>0</v>
      </c>
      <c r="F65" s="30">
        <f>F66+F67+F68+F69+F70</f>
        <v>0</v>
      </c>
      <c r="G65" s="30">
        <f t="shared" si="16"/>
        <v>0</v>
      </c>
      <c r="H65" s="30">
        <f t="shared" si="16"/>
        <v>0</v>
      </c>
      <c r="I65" s="30">
        <f t="shared" si="16"/>
        <v>0</v>
      </c>
      <c r="J65" s="30">
        <f t="shared" si="16"/>
        <v>0</v>
      </c>
      <c r="K65" s="30">
        <f t="shared" si="16"/>
        <v>0</v>
      </c>
      <c r="L65" s="30">
        <f t="shared" si="16"/>
        <v>0</v>
      </c>
      <c r="M65" s="30">
        <f t="shared" si="16"/>
        <v>0</v>
      </c>
      <c r="N65" s="30">
        <f t="shared" si="16"/>
        <v>0</v>
      </c>
      <c r="O65" s="30">
        <f t="shared" si="16"/>
        <v>0</v>
      </c>
      <c r="P65" s="30">
        <f t="shared" si="16"/>
        <v>0</v>
      </c>
      <c r="Q65" s="21">
        <f t="shared" ref="Q65:Q70" si="17">SUM(E65:P65)</f>
        <v>0</v>
      </c>
    </row>
    <row r="66" spans="2:17" s="10" customFormat="1" x14ac:dyDescent="0.2">
      <c r="B66" s="18" t="s">
        <v>212</v>
      </c>
      <c r="C66" s="41" t="s">
        <v>126</v>
      </c>
      <c r="D66" s="20" t="s">
        <v>55</v>
      </c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1">
        <f t="shared" si="17"/>
        <v>0</v>
      </c>
    </row>
    <row r="67" spans="2:17" s="10" customFormat="1" x14ac:dyDescent="0.2">
      <c r="B67" s="42" t="s">
        <v>213</v>
      </c>
      <c r="C67" s="41" t="s">
        <v>127</v>
      </c>
      <c r="D67" s="20" t="s">
        <v>55</v>
      </c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2"/>
      <c r="P67" s="232"/>
      <c r="Q67" s="21">
        <f t="shared" si="17"/>
        <v>0</v>
      </c>
    </row>
    <row r="68" spans="2:17" s="10" customFormat="1" x14ac:dyDescent="0.2">
      <c r="B68" s="42" t="s">
        <v>214</v>
      </c>
      <c r="C68" s="41" t="s">
        <v>128</v>
      </c>
      <c r="D68" s="20" t="s">
        <v>55</v>
      </c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1">
        <f t="shared" si="17"/>
        <v>0</v>
      </c>
    </row>
    <row r="69" spans="2:17" s="10" customFormat="1" x14ac:dyDescent="0.2">
      <c r="B69" s="42" t="s">
        <v>215</v>
      </c>
      <c r="C69" s="41" t="s">
        <v>129</v>
      </c>
      <c r="D69" s="20" t="s">
        <v>55</v>
      </c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1">
        <f t="shared" si="17"/>
        <v>0</v>
      </c>
    </row>
    <row r="70" spans="2:17" s="10" customFormat="1" x14ac:dyDescent="0.2">
      <c r="B70" s="42" t="s">
        <v>216</v>
      </c>
      <c r="C70" s="41" t="s">
        <v>130</v>
      </c>
      <c r="D70" s="20" t="s">
        <v>55</v>
      </c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1">
        <f t="shared" si="17"/>
        <v>0</v>
      </c>
    </row>
    <row r="71" spans="2:17" s="10" customFormat="1" x14ac:dyDescent="0.2">
      <c r="B71" s="42"/>
      <c r="C71" s="22" t="s">
        <v>131</v>
      </c>
      <c r="D71" s="36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21"/>
    </row>
    <row r="72" spans="2:17" s="10" customFormat="1" x14ac:dyDescent="0.2">
      <c r="B72" s="18" t="s">
        <v>217</v>
      </c>
      <c r="C72" s="19" t="s">
        <v>100</v>
      </c>
      <c r="D72" s="20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1"/>
    </row>
    <row r="73" spans="2:17" s="10" customFormat="1" x14ac:dyDescent="0.2">
      <c r="B73" s="18" t="s">
        <v>218</v>
      </c>
      <c r="C73" s="19" t="s">
        <v>124</v>
      </c>
      <c r="D73" s="20" t="s">
        <v>102</v>
      </c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152">
        <f>SUM(E73:P73)</f>
        <v>0</v>
      </c>
    </row>
    <row r="74" spans="2:17" s="10" customFormat="1" x14ac:dyDescent="0.2">
      <c r="B74" s="18" t="s">
        <v>219</v>
      </c>
      <c r="C74" s="19" t="s">
        <v>107</v>
      </c>
      <c r="D74" s="20" t="s">
        <v>55</v>
      </c>
      <c r="E74" s="30">
        <f t="shared" ref="E74:P74" si="18">E75+E80+E85</f>
        <v>0</v>
      </c>
      <c r="F74" s="30">
        <f>F75+F80+F85</f>
        <v>0</v>
      </c>
      <c r="G74" s="30">
        <f t="shared" si="18"/>
        <v>0</v>
      </c>
      <c r="H74" s="30">
        <f t="shared" si="18"/>
        <v>0</v>
      </c>
      <c r="I74" s="30">
        <f t="shared" si="18"/>
        <v>0</v>
      </c>
      <c r="J74" s="30">
        <f t="shared" si="18"/>
        <v>0</v>
      </c>
      <c r="K74" s="30">
        <f t="shared" si="18"/>
        <v>0</v>
      </c>
      <c r="L74" s="30">
        <f t="shared" si="18"/>
        <v>0</v>
      </c>
      <c r="M74" s="30">
        <f t="shared" si="18"/>
        <v>0</v>
      </c>
      <c r="N74" s="30">
        <f t="shared" si="18"/>
        <v>0</v>
      </c>
      <c r="O74" s="30">
        <f t="shared" si="18"/>
        <v>0</v>
      </c>
      <c r="P74" s="30">
        <f t="shared" si="18"/>
        <v>0</v>
      </c>
      <c r="Q74" s="21">
        <f t="shared" ref="Q74:Q88" si="19">SUM(E74:P74)</f>
        <v>0</v>
      </c>
    </row>
    <row r="75" spans="2:17" s="10" customFormat="1" x14ac:dyDescent="0.2">
      <c r="B75" s="18" t="s">
        <v>220</v>
      </c>
      <c r="C75" s="41" t="s">
        <v>136</v>
      </c>
      <c r="D75" s="20" t="s">
        <v>55</v>
      </c>
      <c r="E75" s="30">
        <f t="shared" ref="E75:P75" si="20">E76+E77+E78+E79</f>
        <v>0</v>
      </c>
      <c r="F75" s="30">
        <f t="shared" si="20"/>
        <v>0</v>
      </c>
      <c r="G75" s="30">
        <f t="shared" si="20"/>
        <v>0</v>
      </c>
      <c r="H75" s="30">
        <f t="shared" si="20"/>
        <v>0</v>
      </c>
      <c r="I75" s="30">
        <f t="shared" si="20"/>
        <v>0</v>
      </c>
      <c r="J75" s="30">
        <f t="shared" si="20"/>
        <v>0</v>
      </c>
      <c r="K75" s="30">
        <f t="shared" si="20"/>
        <v>0</v>
      </c>
      <c r="L75" s="30">
        <f t="shared" si="20"/>
        <v>0</v>
      </c>
      <c r="M75" s="30">
        <f t="shared" si="20"/>
        <v>0</v>
      </c>
      <c r="N75" s="30">
        <f t="shared" si="20"/>
        <v>0</v>
      </c>
      <c r="O75" s="30">
        <f t="shared" si="20"/>
        <v>0</v>
      </c>
      <c r="P75" s="30">
        <f t="shared" si="20"/>
        <v>0</v>
      </c>
      <c r="Q75" s="21">
        <f t="shared" si="19"/>
        <v>0</v>
      </c>
    </row>
    <row r="76" spans="2:17" s="10" customFormat="1" x14ac:dyDescent="0.2">
      <c r="B76" s="18" t="s">
        <v>221</v>
      </c>
      <c r="C76" s="41" t="s">
        <v>138</v>
      </c>
      <c r="D76" s="20" t="s">
        <v>55</v>
      </c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1">
        <f t="shared" si="19"/>
        <v>0</v>
      </c>
    </row>
    <row r="77" spans="2:17" s="10" customFormat="1" x14ac:dyDescent="0.2">
      <c r="B77" s="18" t="s">
        <v>222</v>
      </c>
      <c r="C77" s="22" t="s">
        <v>139</v>
      </c>
      <c r="D77" s="20" t="s">
        <v>55</v>
      </c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1">
        <f t="shared" si="19"/>
        <v>0</v>
      </c>
    </row>
    <row r="78" spans="2:17" s="10" customFormat="1" x14ac:dyDescent="0.2">
      <c r="B78" s="42" t="s">
        <v>223</v>
      </c>
      <c r="C78" s="41" t="s">
        <v>140</v>
      </c>
      <c r="D78" s="20" t="s">
        <v>55</v>
      </c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1">
        <f t="shared" si="19"/>
        <v>0</v>
      </c>
    </row>
    <row r="79" spans="2:17" s="10" customFormat="1" x14ac:dyDescent="0.2">
      <c r="B79" s="42" t="s">
        <v>224</v>
      </c>
      <c r="C79" s="22" t="s">
        <v>141</v>
      </c>
      <c r="D79" s="20" t="s">
        <v>55</v>
      </c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1">
        <f t="shared" si="19"/>
        <v>0</v>
      </c>
    </row>
    <row r="80" spans="2:17" s="10" customFormat="1" x14ac:dyDescent="0.2">
      <c r="B80" s="42" t="s">
        <v>225</v>
      </c>
      <c r="C80" s="41" t="s">
        <v>128</v>
      </c>
      <c r="D80" s="20" t="s">
        <v>55</v>
      </c>
      <c r="E80" s="30">
        <f t="shared" ref="E80:P80" si="21">E81+E82+E83+E84</f>
        <v>0</v>
      </c>
      <c r="F80" s="30">
        <f t="shared" si="21"/>
        <v>0</v>
      </c>
      <c r="G80" s="30">
        <f t="shared" si="21"/>
        <v>0</v>
      </c>
      <c r="H80" s="30">
        <f t="shared" si="21"/>
        <v>0</v>
      </c>
      <c r="I80" s="30">
        <f t="shared" si="21"/>
        <v>0</v>
      </c>
      <c r="J80" s="30">
        <f t="shared" si="21"/>
        <v>0</v>
      </c>
      <c r="K80" s="30">
        <f t="shared" si="21"/>
        <v>0</v>
      </c>
      <c r="L80" s="30">
        <f t="shared" si="21"/>
        <v>0</v>
      </c>
      <c r="M80" s="30">
        <f t="shared" si="21"/>
        <v>0</v>
      </c>
      <c r="N80" s="30">
        <f t="shared" si="21"/>
        <v>0</v>
      </c>
      <c r="O80" s="30">
        <f t="shared" si="21"/>
        <v>0</v>
      </c>
      <c r="P80" s="30">
        <f t="shared" si="21"/>
        <v>0</v>
      </c>
      <c r="Q80" s="21">
        <f t="shared" si="19"/>
        <v>0</v>
      </c>
    </row>
    <row r="81" spans="2:17" s="10" customFormat="1" x14ac:dyDescent="0.2">
      <c r="B81" s="42" t="s">
        <v>226</v>
      </c>
      <c r="C81" s="41" t="s">
        <v>138</v>
      </c>
      <c r="D81" s="20" t="s">
        <v>55</v>
      </c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1">
        <f t="shared" si="19"/>
        <v>0</v>
      </c>
    </row>
    <row r="82" spans="2:17" s="10" customFormat="1" x14ac:dyDescent="0.2">
      <c r="B82" s="42" t="s">
        <v>227</v>
      </c>
      <c r="C82" s="22" t="s">
        <v>139</v>
      </c>
      <c r="D82" s="20" t="s">
        <v>55</v>
      </c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1">
        <f t="shared" si="19"/>
        <v>0</v>
      </c>
    </row>
    <row r="83" spans="2:17" s="10" customFormat="1" x14ac:dyDescent="0.2">
      <c r="B83" s="42" t="s">
        <v>228</v>
      </c>
      <c r="C83" s="41" t="s">
        <v>140</v>
      </c>
      <c r="D83" s="20" t="s">
        <v>55</v>
      </c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1">
        <f t="shared" si="19"/>
        <v>0</v>
      </c>
    </row>
    <row r="84" spans="2:17" s="10" customFormat="1" x14ac:dyDescent="0.2">
      <c r="B84" s="42" t="s">
        <v>229</v>
      </c>
      <c r="C84" s="22" t="s">
        <v>141</v>
      </c>
      <c r="D84" s="20" t="s">
        <v>55</v>
      </c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1">
        <f t="shared" si="19"/>
        <v>0</v>
      </c>
    </row>
    <row r="85" spans="2:17" s="10" customFormat="1" x14ac:dyDescent="0.2">
      <c r="B85" s="42" t="s">
        <v>230</v>
      </c>
      <c r="C85" s="41" t="s">
        <v>130</v>
      </c>
      <c r="D85" s="20" t="s">
        <v>55</v>
      </c>
      <c r="E85" s="30">
        <f t="shared" ref="E85:P85" si="22">E86+E87</f>
        <v>0</v>
      </c>
      <c r="F85" s="30">
        <f t="shared" si="22"/>
        <v>0</v>
      </c>
      <c r="G85" s="30">
        <f t="shared" si="22"/>
        <v>0</v>
      </c>
      <c r="H85" s="30">
        <f t="shared" si="22"/>
        <v>0</v>
      </c>
      <c r="I85" s="30">
        <f t="shared" si="22"/>
        <v>0</v>
      </c>
      <c r="J85" s="30">
        <f t="shared" si="22"/>
        <v>0</v>
      </c>
      <c r="K85" s="30">
        <f t="shared" si="22"/>
        <v>0</v>
      </c>
      <c r="L85" s="30">
        <f t="shared" si="22"/>
        <v>0</v>
      </c>
      <c r="M85" s="30">
        <f t="shared" si="22"/>
        <v>0</v>
      </c>
      <c r="N85" s="30">
        <f t="shared" si="22"/>
        <v>0</v>
      </c>
      <c r="O85" s="30">
        <f t="shared" si="22"/>
        <v>0</v>
      </c>
      <c r="P85" s="30">
        <f t="shared" si="22"/>
        <v>0</v>
      </c>
      <c r="Q85" s="21">
        <f t="shared" si="19"/>
        <v>0</v>
      </c>
    </row>
    <row r="86" spans="2:17" s="10" customFormat="1" x14ac:dyDescent="0.2">
      <c r="B86" s="42" t="s">
        <v>231</v>
      </c>
      <c r="C86" s="41" t="s">
        <v>142</v>
      </c>
      <c r="D86" s="20" t="s">
        <v>55</v>
      </c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1">
        <f t="shared" si="19"/>
        <v>0</v>
      </c>
    </row>
    <row r="87" spans="2:17" s="10" customFormat="1" x14ac:dyDescent="0.2">
      <c r="B87" s="42" t="s">
        <v>232</v>
      </c>
      <c r="C87" s="41" t="s">
        <v>143</v>
      </c>
      <c r="D87" s="20" t="s">
        <v>55</v>
      </c>
      <c r="E87" s="232"/>
      <c r="F87" s="232"/>
      <c r="G87" s="232"/>
      <c r="H87" s="232"/>
      <c r="I87" s="232"/>
      <c r="J87" s="232"/>
      <c r="K87" s="232"/>
      <c r="L87" s="232"/>
      <c r="M87" s="232"/>
      <c r="N87" s="232"/>
      <c r="O87" s="232"/>
      <c r="P87" s="232"/>
      <c r="Q87" s="21">
        <f t="shared" si="19"/>
        <v>0</v>
      </c>
    </row>
    <row r="88" spans="2:17" s="10" customFormat="1" x14ac:dyDescent="0.2">
      <c r="B88" s="15" t="s">
        <v>233</v>
      </c>
      <c r="C88" s="19" t="s">
        <v>144</v>
      </c>
      <c r="D88" s="20" t="s">
        <v>55</v>
      </c>
      <c r="E88" s="30">
        <f>E92+E99+E112+E125</f>
        <v>0</v>
      </c>
      <c r="F88" s="30">
        <f t="shared" ref="F88:P88" si="23">F92+F99+F112+F125</f>
        <v>0</v>
      </c>
      <c r="G88" s="30">
        <f t="shared" si="23"/>
        <v>0</v>
      </c>
      <c r="H88" s="30">
        <f t="shared" si="23"/>
        <v>0</v>
      </c>
      <c r="I88" s="30">
        <f t="shared" si="23"/>
        <v>0</v>
      </c>
      <c r="J88" s="30">
        <f t="shared" si="23"/>
        <v>0</v>
      </c>
      <c r="K88" s="30">
        <f t="shared" si="23"/>
        <v>0</v>
      </c>
      <c r="L88" s="30">
        <f t="shared" si="23"/>
        <v>0</v>
      </c>
      <c r="M88" s="30">
        <f t="shared" si="23"/>
        <v>0</v>
      </c>
      <c r="N88" s="30">
        <f t="shared" si="23"/>
        <v>0</v>
      </c>
      <c r="O88" s="30">
        <f t="shared" si="23"/>
        <v>0</v>
      </c>
      <c r="P88" s="30">
        <f t="shared" si="23"/>
        <v>0</v>
      </c>
      <c r="Q88" s="21">
        <f t="shared" si="19"/>
        <v>0</v>
      </c>
    </row>
    <row r="89" spans="2:17" s="10" customFormat="1" x14ac:dyDescent="0.2">
      <c r="B89" s="42"/>
      <c r="C89" s="22" t="s">
        <v>121</v>
      </c>
      <c r="D89" s="2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21"/>
    </row>
    <row r="90" spans="2:17" s="10" customFormat="1" x14ac:dyDescent="0.2">
      <c r="B90" s="42" t="s">
        <v>217</v>
      </c>
      <c r="C90" s="19" t="s">
        <v>100</v>
      </c>
      <c r="D90" s="20"/>
      <c r="E90" s="232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1"/>
    </row>
    <row r="91" spans="2:17" s="10" customFormat="1" x14ac:dyDescent="0.2">
      <c r="B91" s="42" t="s">
        <v>218</v>
      </c>
      <c r="C91" s="19" t="s">
        <v>124</v>
      </c>
      <c r="D91" s="20" t="s">
        <v>102</v>
      </c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152">
        <f>SUM(E91:P91)</f>
        <v>0</v>
      </c>
    </row>
    <row r="92" spans="2:17" s="10" customFormat="1" x14ac:dyDescent="0.2">
      <c r="B92" s="42" t="s">
        <v>219</v>
      </c>
      <c r="C92" s="19" t="s">
        <v>107</v>
      </c>
      <c r="D92" s="20" t="s">
        <v>55</v>
      </c>
      <c r="E92" s="30">
        <f t="shared" ref="E92:P92" si="24">E93+E94+E95</f>
        <v>0</v>
      </c>
      <c r="F92" s="30">
        <f t="shared" si="24"/>
        <v>0</v>
      </c>
      <c r="G92" s="30">
        <f t="shared" si="24"/>
        <v>0</v>
      </c>
      <c r="H92" s="30">
        <f t="shared" si="24"/>
        <v>0</v>
      </c>
      <c r="I92" s="30">
        <f t="shared" si="24"/>
        <v>0</v>
      </c>
      <c r="J92" s="30">
        <f t="shared" si="24"/>
        <v>0</v>
      </c>
      <c r="K92" s="30">
        <f t="shared" si="24"/>
        <v>0</v>
      </c>
      <c r="L92" s="30">
        <f t="shared" si="24"/>
        <v>0</v>
      </c>
      <c r="M92" s="30">
        <f t="shared" si="24"/>
        <v>0</v>
      </c>
      <c r="N92" s="30">
        <f t="shared" si="24"/>
        <v>0</v>
      </c>
      <c r="O92" s="30">
        <f t="shared" si="24"/>
        <v>0</v>
      </c>
      <c r="P92" s="30">
        <f t="shared" si="24"/>
        <v>0</v>
      </c>
      <c r="Q92" s="21">
        <f>SUM(E92:P92)</f>
        <v>0</v>
      </c>
    </row>
    <row r="93" spans="2:17" s="10" customFormat="1" x14ac:dyDescent="0.2">
      <c r="B93" s="42" t="s">
        <v>220</v>
      </c>
      <c r="C93" s="41" t="s">
        <v>148</v>
      </c>
      <c r="D93" s="20" t="s">
        <v>55</v>
      </c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1">
        <f>SUM(E93:P93)</f>
        <v>0</v>
      </c>
    </row>
    <row r="94" spans="2:17" s="10" customFormat="1" x14ac:dyDescent="0.2">
      <c r="B94" s="42" t="s">
        <v>223</v>
      </c>
      <c r="C94" s="41" t="s">
        <v>149</v>
      </c>
      <c r="D94" s="20" t="s">
        <v>55</v>
      </c>
      <c r="E94" s="232"/>
      <c r="F94" s="232"/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1">
        <f>SUM(E94:P94)</f>
        <v>0</v>
      </c>
    </row>
    <row r="95" spans="2:17" s="10" customFormat="1" x14ac:dyDescent="0.2">
      <c r="B95" s="42" t="s">
        <v>230</v>
      </c>
      <c r="C95" s="41" t="s">
        <v>150</v>
      </c>
      <c r="D95" s="20" t="s">
        <v>55</v>
      </c>
      <c r="E95" s="232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1">
        <f>SUM(E95:P95)</f>
        <v>0</v>
      </c>
    </row>
    <row r="96" spans="2:17" s="10" customFormat="1" x14ac:dyDescent="0.2">
      <c r="B96" s="42"/>
      <c r="C96" s="22" t="s">
        <v>131</v>
      </c>
      <c r="D96" s="36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21"/>
    </row>
    <row r="97" spans="2:17" s="10" customFormat="1" x14ac:dyDescent="0.2">
      <c r="B97" s="42" t="s">
        <v>234</v>
      </c>
      <c r="C97" s="19" t="s">
        <v>100</v>
      </c>
      <c r="D97" s="20"/>
      <c r="E97" s="232"/>
      <c r="F97" s="232"/>
      <c r="G97" s="232"/>
      <c r="H97" s="232"/>
      <c r="I97" s="232"/>
      <c r="J97" s="232"/>
      <c r="K97" s="232"/>
      <c r="L97" s="232"/>
      <c r="M97" s="232"/>
      <c r="N97" s="232"/>
      <c r="O97" s="232"/>
      <c r="P97" s="232"/>
      <c r="Q97" s="21"/>
    </row>
    <row r="98" spans="2:17" s="10" customFormat="1" x14ac:dyDescent="0.2">
      <c r="B98" s="42" t="s">
        <v>235</v>
      </c>
      <c r="C98" s="19" t="s">
        <v>124</v>
      </c>
      <c r="D98" s="20" t="s">
        <v>102</v>
      </c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152">
        <f>SUM(E98:P98)</f>
        <v>0</v>
      </c>
    </row>
    <row r="99" spans="2:17" s="10" customFormat="1" x14ac:dyDescent="0.2">
      <c r="B99" s="42" t="s">
        <v>236</v>
      </c>
      <c r="C99" s="19" t="s">
        <v>107</v>
      </c>
      <c r="D99" s="20" t="s">
        <v>55</v>
      </c>
      <c r="E99" s="30">
        <f t="shared" ref="E99:P99" si="25">E100+E103+E106</f>
        <v>0</v>
      </c>
      <c r="F99" s="30">
        <f>F100+F103+F106</f>
        <v>0</v>
      </c>
      <c r="G99" s="30">
        <f t="shared" si="25"/>
        <v>0</v>
      </c>
      <c r="H99" s="30">
        <f t="shared" si="25"/>
        <v>0</v>
      </c>
      <c r="I99" s="30">
        <f t="shared" si="25"/>
        <v>0</v>
      </c>
      <c r="J99" s="30">
        <f t="shared" si="25"/>
        <v>0</v>
      </c>
      <c r="K99" s="30">
        <f t="shared" si="25"/>
        <v>0</v>
      </c>
      <c r="L99" s="30">
        <f t="shared" si="25"/>
        <v>0</v>
      </c>
      <c r="M99" s="30">
        <f t="shared" si="25"/>
        <v>0</v>
      </c>
      <c r="N99" s="30">
        <f t="shared" si="25"/>
        <v>0</v>
      </c>
      <c r="O99" s="30">
        <f t="shared" si="25"/>
        <v>0</v>
      </c>
      <c r="P99" s="30">
        <f t="shared" si="25"/>
        <v>0</v>
      </c>
      <c r="Q99" s="152">
        <f t="shared" ref="Q99:Q108" si="26">SUM(E99:P99)</f>
        <v>0</v>
      </c>
    </row>
    <row r="100" spans="2:17" s="10" customFormat="1" x14ac:dyDescent="0.2">
      <c r="B100" s="42" t="s">
        <v>237</v>
      </c>
      <c r="C100" s="41" t="s">
        <v>136</v>
      </c>
      <c r="D100" s="20" t="s">
        <v>55</v>
      </c>
      <c r="E100" s="30">
        <f t="shared" ref="E100:P100" si="27">E101+E102</f>
        <v>0</v>
      </c>
      <c r="F100" s="30">
        <f t="shared" si="27"/>
        <v>0</v>
      </c>
      <c r="G100" s="30">
        <f t="shared" si="27"/>
        <v>0</v>
      </c>
      <c r="H100" s="30">
        <f t="shared" si="27"/>
        <v>0</v>
      </c>
      <c r="I100" s="30">
        <f t="shared" si="27"/>
        <v>0</v>
      </c>
      <c r="J100" s="30">
        <f t="shared" si="27"/>
        <v>0</v>
      </c>
      <c r="K100" s="30">
        <f t="shared" si="27"/>
        <v>0</v>
      </c>
      <c r="L100" s="30">
        <f t="shared" si="27"/>
        <v>0</v>
      </c>
      <c r="M100" s="30">
        <f t="shared" si="27"/>
        <v>0</v>
      </c>
      <c r="N100" s="30">
        <f t="shared" si="27"/>
        <v>0</v>
      </c>
      <c r="O100" s="30">
        <f t="shared" si="27"/>
        <v>0</v>
      </c>
      <c r="P100" s="30">
        <f t="shared" si="27"/>
        <v>0</v>
      </c>
      <c r="Q100" s="152">
        <f t="shared" si="26"/>
        <v>0</v>
      </c>
    </row>
    <row r="101" spans="2:17" s="10" customFormat="1" x14ac:dyDescent="0.2">
      <c r="B101" s="42" t="s">
        <v>238</v>
      </c>
      <c r="C101" s="41" t="s">
        <v>142</v>
      </c>
      <c r="D101" s="20" t="s">
        <v>55</v>
      </c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152">
        <f t="shared" si="26"/>
        <v>0</v>
      </c>
    </row>
    <row r="102" spans="2:17" s="10" customFormat="1" x14ac:dyDescent="0.2">
      <c r="B102" s="42" t="s">
        <v>239</v>
      </c>
      <c r="C102" s="41" t="s">
        <v>143</v>
      </c>
      <c r="D102" s="20" t="s">
        <v>55</v>
      </c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152">
        <f t="shared" si="26"/>
        <v>0</v>
      </c>
    </row>
    <row r="103" spans="2:17" s="10" customFormat="1" x14ac:dyDescent="0.2">
      <c r="B103" s="42" t="s">
        <v>240</v>
      </c>
      <c r="C103" s="41" t="s">
        <v>128</v>
      </c>
      <c r="D103" s="20" t="s">
        <v>55</v>
      </c>
      <c r="E103" s="30">
        <f t="shared" ref="E103:P103" si="28">E104+E105</f>
        <v>0</v>
      </c>
      <c r="F103" s="30">
        <f t="shared" si="28"/>
        <v>0</v>
      </c>
      <c r="G103" s="30">
        <f t="shared" si="28"/>
        <v>0</v>
      </c>
      <c r="H103" s="30">
        <f t="shared" si="28"/>
        <v>0</v>
      </c>
      <c r="I103" s="30">
        <f t="shared" si="28"/>
        <v>0</v>
      </c>
      <c r="J103" s="30">
        <f t="shared" si="28"/>
        <v>0</v>
      </c>
      <c r="K103" s="30">
        <f t="shared" si="28"/>
        <v>0</v>
      </c>
      <c r="L103" s="30">
        <f t="shared" si="28"/>
        <v>0</v>
      </c>
      <c r="M103" s="30">
        <f t="shared" si="28"/>
        <v>0</v>
      </c>
      <c r="N103" s="30">
        <f t="shared" si="28"/>
        <v>0</v>
      </c>
      <c r="O103" s="30">
        <f t="shared" si="28"/>
        <v>0</v>
      </c>
      <c r="P103" s="30">
        <f t="shared" si="28"/>
        <v>0</v>
      </c>
      <c r="Q103" s="152">
        <f t="shared" si="26"/>
        <v>0</v>
      </c>
    </row>
    <row r="104" spans="2:17" s="10" customFormat="1" x14ac:dyDescent="0.2">
      <c r="B104" s="42" t="s">
        <v>241</v>
      </c>
      <c r="C104" s="41" t="s">
        <v>142</v>
      </c>
      <c r="D104" s="20" t="s">
        <v>55</v>
      </c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152">
        <f t="shared" si="26"/>
        <v>0</v>
      </c>
    </row>
    <row r="105" spans="2:17" s="10" customFormat="1" x14ac:dyDescent="0.2">
      <c r="B105" s="42" t="s">
        <v>242</v>
      </c>
      <c r="C105" s="41" t="s">
        <v>143</v>
      </c>
      <c r="D105" s="20" t="s">
        <v>55</v>
      </c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152">
        <f t="shared" si="26"/>
        <v>0</v>
      </c>
    </row>
    <row r="106" spans="2:17" s="10" customFormat="1" x14ac:dyDescent="0.2">
      <c r="B106" s="42" t="s">
        <v>243</v>
      </c>
      <c r="C106" s="41" t="s">
        <v>130</v>
      </c>
      <c r="D106" s="20" t="s">
        <v>55</v>
      </c>
      <c r="E106" s="30">
        <f t="shared" ref="E106:P106" si="29">E107+E108</f>
        <v>0</v>
      </c>
      <c r="F106" s="30">
        <f t="shared" si="29"/>
        <v>0</v>
      </c>
      <c r="G106" s="30">
        <f t="shared" si="29"/>
        <v>0</v>
      </c>
      <c r="H106" s="30">
        <f t="shared" si="29"/>
        <v>0</v>
      </c>
      <c r="I106" s="30">
        <f t="shared" si="29"/>
        <v>0</v>
      </c>
      <c r="J106" s="30">
        <f t="shared" si="29"/>
        <v>0</v>
      </c>
      <c r="K106" s="30">
        <f t="shared" si="29"/>
        <v>0</v>
      </c>
      <c r="L106" s="30">
        <f t="shared" si="29"/>
        <v>0</v>
      </c>
      <c r="M106" s="30">
        <f t="shared" si="29"/>
        <v>0</v>
      </c>
      <c r="N106" s="30">
        <f t="shared" si="29"/>
        <v>0</v>
      </c>
      <c r="O106" s="30">
        <f t="shared" si="29"/>
        <v>0</v>
      </c>
      <c r="P106" s="30">
        <f t="shared" si="29"/>
        <v>0</v>
      </c>
      <c r="Q106" s="152">
        <f t="shared" si="26"/>
        <v>0</v>
      </c>
    </row>
    <row r="107" spans="2:17" s="10" customFormat="1" x14ac:dyDescent="0.2">
      <c r="B107" s="42" t="s">
        <v>244</v>
      </c>
      <c r="C107" s="41" t="s">
        <v>142</v>
      </c>
      <c r="D107" s="20" t="s">
        <v>55</v>
      </c>
      <c r="E107" s="232"/>
      <c r="F107" s="232"/>
      <c r="G107" s="232"/>
      <c r="H107" s="232"/>
      <c r="I107" s="232"/>
      <c r="J107" s="232"/>
      <c r="K107" s="232"/>
      <c r="L107" s="232"/>
      <c r="M107" s="232"/>
      <c r="N107" s="232"/>
      <c r="O107" s="232"/>
      <c r="P107" s="232"/>
      <c r="Q107" s="152">
        <f t="shared" si="26"/>
        <v>0</v>
      </c>
    </row>
    <row r="108" spans="2:17" s="10" customFormat="1" x14ac:dyDescent="0.2">
      <c r="B108" s="42" t="s">
        <v>245</v>
      </c>
      <c r="C108" s="41" t="s">
        <v>143</v>
      </c>
      <c r="D108" s="20" t="s">
        <v>55</v>
      </c>
      <c r="E108" s="232"/>
      <c r="F108" s="232"/>
      <c r="G108" s="232"/>
      <c r="H108" s="232"/>
      <c r="I108" s="232"/>
      <c r="J108" s="232"/>
      <c r="K108" s="232"/>
      <c r="L108" s="232"/>
      <c r="M108" s="232"/>
      <c r="N108" s="232"/>
      <c r="O108" s="232"/>
      <c r="P108" s="232"/>
      <c r="Q108" s="152">
        <f t="shared" si="26"/>
        <v>0</v>
      </c>
    </row>
    <row r="109" spans="2:17" s="10" customFormat="1" x14ac:dyDescent="0.2">
      <c r="B109" s="42"/>
      <c r="C109" s="22" t="s">
        <v>156</v>
      </c>
      <c r="D109" s="36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21"/>
    </row>
    <row r="110" spans="2:17" s="10" customFormat="1" x14ac:dyDescent="0.2">
      <c r="B110" s="42" t="s">
        <v>246</v>
      </c>
      <c r="C110" s="19" t="s">
        <v>100</v>
      </c>
      <c r="D110" s="20"/>
      <c r="E110" s="232"/>
      <c r="F110" s="232"/>
      <c r="G110" s="232"/>
      <c r="H110" s="232"/>
      <c r="I110" s="232"/>
      <c r="J110" s="232"/>
      <c r="K110" s="232"/>
      <c r="L110" s="232"/>
      <c r="M110" s="232"/>
      <c r="N110" s="232"/>
      <c r="O110" s="232"/>
      <c r="P110" s="232"/>
      <c r="Q110" s="21"/>
    </row>
    <row r="111" spans="2:17" s="10" customFormat="1" x14ac:dyDescent="0.2">
      <c r="B111" s="42" t="s">
        <v>247</v>
      </c>
      <c r="C111" s="19" t="s">
        <v>124</v>
      </c>
      <c r="D111" s="20" t="s">
        <v>102</v>
      </c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152">
        <f t="shared" ref="Q111:Q121" si="30">SUM(E111:P111)</f>
        <v>0</v>
      </c>
    </row>
    <row r="112" spans="2:17" s="10" customFormat="1" x14ac:dyDescent="0.2">
      <c r="B112" s="42" t="s">
        <v>248</v>
      </c>
      <c r="C112" s="19" t="s">
        <v>107</v>
      </c>
      <c r="D112" s="20" t="s">
        <v>55</v>
      </c>
      <c r="E112" s="30">
        <f t="shared" ref="E112:P112" si="31">E113+E116+E119</f>
        <v>0</v>
      </c>
      <c r="F112" s="30">
        <f>F113+F116+F119</f>
        <v>0</v>
      </c>
      <c r="G112" s="30">
        <f t="shared" si="31"/>
        <v>0</v>
      </c>
      <c r="H112" s="30">
        <f t="shared" si="31"/>
        <v>0</v>
      </c>
      <c r="I112" s="30">
        <f t="shared" si="31"/>
        <v>0</v>
      </c>
      <c r="J112" s="30">
        <f t="shared" si="31"/>
        <v>0</v>
      </c>
      <c r="K112" s="30">
        <f t="shared" si="31"/>
        <v>0</v>
      </c>
      <c r="L112" s="30">
        <f t="shared" si="31"/>
        <v>0</v>
      </c>
      <c r="M112" s="30">
        <f t="shared" si="31"/>
        <v>0</v>
      </c>
      <c r="N112" s="30">
        <f t="shared" si="31"/>
        <v>0</v>
      </c>
      <c r="O112" s="30">
        <f t="shared" si="31"/>
        <v>0</v>
      </c>
      <c r="P112" s="30">
        <f t="shared" si="31"/>
        <v>0</v>
      </c>
      <c r="Q112" s="152">
        <f t="shared" si="30"/>
        <v>0</v>
      </c>
    </row>
    <row r="113" spans="2:17" s="10" customFormat="1" x14ac:dyDescent="0.2">
      <c r="B113" s="42" t="s">
        <v>249</v>
      </c>
      <c r="C113" s="41" t="s">
        <v>136</v>
      </c>
      <c r="D113" s="20" t="s">
        <v>55</v>
      </c>
      <c r="E113" s="30">
        <f t="shared" ref="E113:P113" si="32">E114+E115</f>
        <v>0</v>
      </c>
      <c r="F113" s="30">
        <f t="shared" si="32"/>
        <v>0</v>
      </c>
      <c r="G113" s="30">
        <f t="shared" si="32"/>
        <v>0</v>
      </c>
      <c r="H113" s="30">
        <f t="shared" si="32"/>
        <v>0</v>
      </c>
      <c r="I113" s="30">
        <f t="shared" si="32"/>
        <v>0</v>
      </c>
      <c r="J113" s="30">
        <f t="shared" si="32"/>
        <v>0</v>
      </c>
      <c r="K113" s="30">
        <f t="shared" si="32"/>
        <v>0</v>
      </c>
      <c r="L113" s="30">
        <f t="shared" si="32"/>
        <v>0</v>
      </c>
      <c r="M113" s="30">
        <f t="shared" si="32"/>
        <v>0</v>
      </c>
      <c r="N113" s="30">
        <f t="shared" si="32"/>
        <v>0</v>
      </c>
      <c r="O113" s="30">
        <f t="shared" si="32"/>
        <v>0</v>
      </c>
      <c r="P113" s="30">
        <f t="shared" si="32"/>
        <v>0</v>
      </c>
      <c r="Q113" s="152">
        <f t="shared" si="30"/>
        <v>0</v>
      </c>
    </row>
    <row r="114" spans="2:17" s="10" customFormat="1" x14ac:dyDescent="0.2">
      <c r="B114" s="42" t="s">
        <v>250</v>
      </c>
      <c r="C114" s="41" t="s">
        <v>142</v>
      </c>
      <c r="D114" s="20" t="s">
        <v>55</v>
      </c>
      <c r="E114" s="232"/>
      <c r="F114" s="232"/>
      <c r="G114" s="232"/>
      <c r="H114" s="232"/>
      <c r="I114" s="232"/>
      <c r="J114" s="232"/>
      <c r="K114" s="232"/>
      <c r="L114" s="232"/>
      <c r="M114" s="232"/>
      <c r="N114" s="232"/>
      <c r="O114" s="232"/>
      <c r="P114" s="232"/>
      <c r="Q114" s="152">
        <f t="shared" si="30"/>
        <v>0</v>
      </c>
    </row>
    <row r="115" spans="2:17" s="10" customFormat="1" x14ac:dyDescent="0.2">
      <c r="B115" s="42" t="s">
        <v>251</v>
      </c>
      <c r="C115" s="41" t="s">
        <v>143</v>
      </c>
      <c r="D115" s="20" t="s">
        <v>55</v>
      </c>
      <c r="E115" s="232"/>
      <c r="F115" s="232"/>
      <c r="G115" s="232"/>
      <c r="H115" s="232"/>
      <c r="I115" s="232"/>
      <c r="J115" s="232"/>
      <c r="K115" s="232"/>
      <c r="L115" s="232"/>
      <c r="M115" s="232"/>
      <c r="N115" s="232"/>
      <c r="O115" s="232"/>
      <c r="P115" s="232"/>
      <c r="Q115" s="152">
        <f t="shared" si="30"/>
        <v>0</v>
      </c>
    </row>
    <row r="116" spans="2:17" s="10" customFormat="1" x14ac:dyDescent="0.2">
      <c r="B116" s="42" t="s">
        <v>252</v>
      </c>
      <c r="C116" s="41" t="s">
        <v>128</v>
      </c>
      <c r="D116" s="20" t="s">
        <v>55</v>
      </c>
      <c r="E116" s="30">
        <f t="shared" ref="E116:P116" si="33">E117+E118</f>
        <v>0</v>
      </c>
      <c r="F116" s="30">
        <f t="shared" si="33"/>
        <v>0</v>
      </c>
      <c r="G116" s="30">
        <f t="shared" si="33"/>
        <v>0</v>
      </c>
      <c r="H116" s="30">
        <f t="shared" si="33"/>
        <v>0</v>
      </c>
      <c r="I116" s="30">
        <f t="shared" si="33"/>
        <v>0</v>
      </c>
      <c r="J116" s="30">
        <f t="shared" si="33"/>
        <v>0</v>
      </c>
      <c r="K116" s="30">
        <f t="shared" si="33"/>
        <v>0</v>
      </c>
      <c r="L116" s="30">
        <f t="shared" si="33"/>
        <v>0</v>
      </c>
      <c r="M116" s="30">
        <f t="shared" si="33"/>
        <v>0</v>
      </c>
      <c r="N116" s="30">
        <f t="shared" si="33"/>
        <v>0</v>
      </c>
      <c r="O116" s="30">
        <f t="shared" si="33"/>
        <v>0</v>
      </c>
      <c r="P116" s="30">
        <f t="shared" si="33"/>
        <v>0</v>
      </c>
      <c r="Q116" s="152">
        <f t="shared" si="30"/>
        <v>0</v>
      </c>
    </row>
    <row r="117" spans="2:17" s="10" customFormat="1" x14ac:dyDescent="0.2">
      <c r="B117" s="42" t="s">
        <v>253</v>
      </c>
      <c r="C117" s="41" t="s">
        <v>142</v>
      </c>
      <c r="D117" s="20" t="s">
        <v>55</v>
      </c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  <c r="Q117" s="152">
        <f t="shared" si="30"/>
        <v>0</v>
      </c>
    </row>
    <row r="118" spans="2:17" s="10" customFormat="1" x14ac:dyDescent="0.2">
      <c r="B118" s="42" t="s">
        <v>254</v>
      </c>
      <c r="C118" s="41" t="s">
        <v>143</v>
      </c>
      <c r="D118" s="20" t="s">
        <v>55</v>
      </c>
      <c r="E118" s="232"/>
      <c r="F118" s="232"/>
      <c r="G118" s="232"/>
      <c r="H118" s="232"/>
      <c r="I118" s="232"/>
      <c r="J118" s="232"/>
      <c r="K118" s="232"/>
      <c r="L118" s="232"/>
      <c r="M118" s="232"/>
      <c r="N118" s="232"/>
      <c r="O118" s="232"/>
      <c r="P118" s="232"/>
      <c r="Q118" s="152">
        <f t="shared" si="30"/>
        <v>0</v>
      </c>
    </row>
    <row r="119" spans="2:17" s="10" customFormat="1" x14ac:dyDescent="0.2">
      <c r="B119" s="42" t="s">
        <v>255</v>
      </c>
      <c r="C119" s="41" t="s">
        <v>130</v>
      </c>
      <c r="D119" s="20" t="s">
        <v>55</v>
      </c>
      <c r="E119" s="30">
        <f t="shared" ref="E119:P119" si="34">E120+E121</f>
        <v>0</v>
      </c>
      <c r="F119" s="30">
        <f t="shared" si="34"/>
        <v>0</v>
      </c>
      <c r="G119" s="30">
        <f t="shared" si="34"/>
        <v>0</v>
      </c>
      <c r="H119" s="30">
        <f t="shared" si="34"/>
        <v>0</v>
      </c>
      <c r="I119" s="30">
        <f t="shared" si="34"/>
        <v>0</v>
      </c>
      <c r="J119" s="30">
        <f t="shared" si="34"/>
        <v>0</v>
      </c>
      <c r="K119" s="30">
        <f t="shared" si="34"/>
        <v>0</v>
      </c>
      <c r="L119" s="30">
        <f t="shared" si="34"/>
        <v>0</v>
      </c>
      <c r="M119" s="30">
        <f t="shared" si="34"/>
        <v>0</v>
      </c>
      <c r="N119" s="30">
        <f t="shared" si="34"/>
        <v>0</v>
      </c>
      <c r="O119" s="30">
        <f t="shared" si="34"/>
        <v>0</v>
      </c>
      <c r="P119" s="30">
        <f t="shared" si="34"/>
        <v>0</v>
      </c>
      <c r="Q119" s="152">
        <f t="shared" si="30"/>
        <v>0</v>
      </c>
    </row>
    <row r="120" spans="2:17" s="10" customFormat="1" x14ac:dyDescent="0.2">
      <c r="B120" s="42" t="s">
        <v>256</v>
      </c>
      <c r="C120" s="41" t="s">
        <v>142</v>
      </c>
      <c r="D120" s="20" t="s">
        <v>55</v>
      </c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2"/>
      <c r="Q120" s="152">
        <f t="shared" si="30"/>
        <v>0</v>
      </c>
    </row>
    <row r="121" spans="2:17" s="10" customFormat="1" x14ac:dyDescent="0.2">
      <c r="B121" s="42" t="s">
        <v>257</v>
      </c>
      <c r="C121" s="41" t="s">
        <v>143</v>
      </c>
      <c r="D121" s="20" t="s">
        <v>55</v>
      </c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2"/>
      <c r="P121" s="232"/>
      <c r="Q121" s="152">
        <f t="shared" si="30"/>
        <v>0</v>
      </c>
    </row>
    <row r="122" spans="2:17" s="10" customFormat="1" x14ac:dyDescent="0.2">
      <c r="B122" s="42"/>
      <c r="C122" s="22" t="s">
        <v>157</v>
      </c>
      <c r="D122" s="2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21"/>
    </row>
    <row r="123" spans="2:17" s="10" customFormat="1" x14ac:dyDescent="0.2">
      <c r="B123" s="42" t="s">
        <v>258</v>
      </c>
      <c r="C123" s="19" t="s">
        <v>100</v>
      </c>
      <c r="D123" s="20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1"/>
    </row>
    <row r="124" spans="2:17" s="10" customFormat="1" x14ac:dyDescent="0.2">
      <c r="B124" s="42" t="s">
        <v>259</v>
      </c>
      <c r="C124" s="19" t="s">
        <v>124</v>
      </c>
      <c r="D124" s="20" t="s">
        <v>102</v>
      </c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152">
        <f t="shared" ref="Q124:Q129" si="35">SUM(E124:P124)</f>
        <v>0</v>
      </c>
    </row>
    <row r="125" spans="2:17" s="10" customFormat="1" x14ac:dyDescent="0.2">
      <c r="B125" s="42" t="s">
        <v>260</v>
      </c>
      <c r="C125" s="19" t="s">
        <v>107</v>
      </c>
      <c r="D125" s="20" t="s">
        <v>55</v>
      </c>
      <c r="E125" s="30">
        <f t="shared" ref="E125:P125" si="36">E126+E127+E128</f>
        <v>0</v>
      </c>
      <c r="F125" s="30">
        <f t="shared" si="36"/>
        <v>0</v>
      </c>
      <c r="G125" s="30">
        <f t="shared" si="36"/>
        <v>0</v>
      </c>
      <c r="H125" s="30">
        <f t="shared" si="36"/>
        <v>0</v>
      </c>
      <c r="I125" s="30">
        <f t="shared" si="36"/>
        <v>0</v>
      </c>
      <c r="J125" s="30">
        <f t="shared" si="36"/>
        <v>0</v>
      </c>
      <c r="K125" s="30">
        <f t="shared" si="36"/>
        <v>0</v>
      </c>
      <c r="L125" s="30">
        <f t="shared" si="36"/>
        <v>0</v>
      </c>
      <c r="M125" s="30">
        <f t="shared" si="36"/>
        <v>0</v>
      </c>
      <c r="N125" s="30">
        <f t="shared" si="36"/>
        <v>0</v>
      </c>
      <c r="O125" s="30">
        <f t="shared" si="36"/>
        <v>0</v>
      </c>
      <c r="P125" s="30">
        <f t="shared" si="36"/>
        <v>0</v>
      </c>
      <c r="Q125" s="21">
        <f t="shared" si="35"/>
        <v>0</v>
      </c>
    </row>
    <row r="126" spans="2:17" s="10" customFormat="1" x14ac:dyDescent="0.2">
      <c r="B126" s="42" t="s">
        <v>261</v>
      </c>
      <c r="C126" s="41" t="s">
        <v>148</v>
      </c>
      <c r="D126" s="20" t="s">
        <v>55</v>
      </c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1">
        <f t="shared" si="35"/>
        <v>0</v>
      </c>
    </row>
    <row r="127" spans="2:17" s="10" customFormat="1" x14ac:dyDescent="0.2">
      <c r="B127" s="42" t="s">
        <v>262</v>
      </c>
      <c r="C127" s="41" t="s">
        <v>149</v>
      </c>
      <c r="D127" s="20" t="s">
        <v>55</v>
      </c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2"/>
      <c r="P127" s="232"/>
      <c r="Q127" s="21">
        <f t="shared" si="35"/>
        <v>0</v>
      </c>
    </row>
    <row r="128" spans="2:17" s="10" customFormat="1" x14ac:dyDescent="0.2">
      <c r="B128" s="90" t="s">
        <v>263</v>
      </c>
      <c r="C128" s="137" t="s">
        <v>150</v>
      </c>
      <c r="D128" s="38" t="s">
        <v>55</v>
      </c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5">
        <f t="shared" si="35"/>
        <v>0</v>
      </c>
    </row>
    <row r="129" spans="2:17" s="10" customFormat="1" x14ac:dyDescent="0.2">
      <c r="B129" s="155" t="s">
        <v>264</v>
      </c>
      <c r="C129" s="143" t="s">
        <v>265</v>
      </c>
      <c r="D129" s="25" t="s">
        <v>55</v>
      </c>
      <c r="E129" s="26">
        <f>E53+E60</f>
        <v>0</v>
      </c>
      <c r="F129" s="26">
        <f t="shared" ref="F129:P129" si="37">F53+F60</f>
        <v>0</v>
      </c>
      <c r="G129" s="26">
        <f t="shared" si="37"/>
        <v>0</v>
      </c>
      <c r="H129" s="26">
        <f t="shared" si="37"/>
        <v>0</v>
      </c>
      <c r="I129" s="26">
        <f t="shared" si="37"/>
        <v>0</v>
      </c>
      <c r="J129" s="26">
        <f t="shared" si="37"/>
        <v>0</v>
      </c>
      <c r="K129" s="26">
        <f t="shared" si="37"/>
        <v>0</v>
      </c>
      <c r="L129" s="26">
        <f t="shared" si="37"/>
        <v>0</v>
      </c>
      <c r="M129" s="26">
        <f t="shared" si="37"/>
        <v>0</v>
      </c>
      <c r="N129" s="26">
        <f t="shared" si="37"/>
        <v>0</v>
      </c>
      <c r="O129" s="26">
        <f t="shared" si="37"/>
        <v>0</v>
      </c>
      <c r="P129" s="26">
        <f t="shared" si="37"/>
        <v>0</v>
      </c>
      <c r="Q129" s="27">
        <f t="shared" si="35"/>
        <v>0</v>
      </c>
    </row>
    <row r="130" spans="2:17" s="10" customFormat="1" x14ac:dyDescent="0.2">
      <c r="B130" s="155" t="s">
        <v>266</v>
      </c>
      <c r="C130" s="13" t="s">
        <v>158</v>
      </c>
      <c r="D130" s="25" t="s">
        <v>55</v>
      </c>
      <c r="E130" s="26">
        <f t="shared" ref="E130:P130" si="38">E133+E136</f>
        <v>0</v>
      </c>
      <c r="F130" s="26">
        <f t="shared" si="38"/>
        <v>0</v>
      </c>
      <c r="G130" s="26">
        <f t="shared" si="38"/>
        <v>0</v>
      </c>
      <c r="H130" s="26">
        <f t="shared" si="38"/>
        <v>0</v>
      </c>
      <c r="I130" s="26">
        <f t="shared" si="38"/>
        <v>0</v>
      </c>
      <c r="J130" s="26">
        <f t="shared" si="38"/>
        <v>0</v>
      </c>
      <c r="K130" s="26">
        <f t="shared" si="38"/>
        <v>0</v>
      </c>
      <c r="L130" s="26">
        <f t="shared" si="38"/>
        <v>0</v>
      </c>
      <c r="M130" s="26">
        <f t="shared" si="38"/>
        <v>0</v>
      </c>
      <c r="N130" s="26">
        <f t="shared" si="38"/>
        <v>0</v>
      </c>
      <c r="O130" s="26">
        <f t="shared" si="38"/>
        <v>0</v>
      </c>
      <c r="P130" s="26">
        <f t="shared" si="38"/>
        <v>0</v>
      </c>
      <c r="Q130" s="27">
        <f>SUM(E130:P130)</f>
        <v>0</v>
      </c>
    </row>
    <row r="131" spans="2:17" s="10" customFormat="1" x14ac:dyDescent="0.2">
      <c r="B131" s="88" t="s">
        <v>267</v>
      </c>
      <c r="C131" s="161" t="s">
        <v>159</v>
      </c>
      <c r="D131" s="89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3"/>
    </row>
    <row r="132" spans="2:17" s="10" customFormat="1" x14ac:dyDescent="0.2">
      <c r="B132" s="42" t="s">
        <v>268</v>
      </c>
      <c r="C132" s="164" t="s">
        <v>160</v>
      </c>
      <c r="D132" s="20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1"/>
    </row>
    <row r="133" spans="2:17" s="10" customFormat="1" x14ac:dyDescent="0.2">
      <c r="B133" s="42" t="s">
        <v>269</v>
      </c>
      <c r="C133" s="164" t="s">
        <v>107</v>
      </c>
      <c r="D133" s="20" t="s">
        <v>55</v>
      </c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O133" s="232"/>
      <c r="P133" s="232"/>
      <c r="Q133" s="21">
        <f>SUM(E133:P133)</f>
        <v>0</v>
      </c>
    </row>
    <row r="134" spans="2:17" s="10" customFormat="1" x14ac:dyDescent="0.2">
      <c r="B134" s="42" t="s">
        <v>270</v>
      </c>
      <c r="C134" s="165" t="s">
        <v>161</v>
      </c>
      <c r="D134" s="2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21"/>
    </row>
    <row r="135" spans="2:17" s="10" customFormat="1" x14ac:dyDescent="0.2">
      <c r="B135" s="42" t="s">
        <v>271</v>
      </c>
      <c r="C135" s="164" t="s">
        <v>162</v>
      </c>
      <c r="D135" s="20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1"/>
    </row>
    <row r="136" spans="2:17" s="10" customFormat="1" x14ac:dyDescent="0.2">
      <c r="B136" s="90" t="s">
        <v>272</v>
      </c>
      <c r="C136" s="166" t="s">
        <v>107</v>
      </c>
      <c r="D136" s="38" t="s">
        <v>55</v>
      </c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40">
        <f>SUM(E136:P136)</f>
        <v>0</v>
      </c>
    </row>
    <row r="137" spans="2:17" s="10" customFormat="1" x14ac:dyDescent="0.2">
      <c r="B137" s="155" t="s">
        <v>273</v>
      </c>
      <c r="C137" s="143" t="s">
        <v>274</v>
      </c>
      <c r="D137" s="25" t="s">
        <v>55</v>
      </c>
      <c r="E137" s="26">
        <f>E129+E130</f>
        <v>0</v>
      </c>
      <c r="F137" s="26">
        <f t="shared" ref="F137:P137" si="39">F129+F130</f>
        <v>0</v>
      </c>
      <c r="G137" s="26">
        <f t="shared" si="39"/>
        <v>0</v>
      </c>
      <c r="H137" s="26">
        <f t="shared" si="39"/>
        <v>0</v>
      </c>
      <c r="I137" s="26">
        <f t="shared" si="39"/>
        <v>0</v>
      </c>
      <c r="J137" s="26">
        <f t="shared" si="39"/>
        <v>0</v>
      </c>
      <c r="K137" s="26">
        <f t="shared" si="39"/>
        <v>0</v>
      </c>
      <c r="L137" s="26">
        <f t="shared" si="39"/>
        <v>0</v>
      </c>
      <c r="M137" s="26">
        <f t="shared" si="39"/>
        <v>0</v>
      </c>
      <c r="N137" s="26">
        <f t="shared" si="39"/>
        <v>0</v>
      </c>
      <c r="O137" s="26">
        <f t="shared" si="39"/>
        <v>0</v>
      </c>
      <c r="P137" s="26">
        <f t="shared" si="39"/>
        <v>0</v>
      </c>
      <c r="Q137" s="27">
        <f>SUM(E137:P137)</f>
        <v>0</v>
      </c>
    </row>
    <row r="138" spans="2:17" s="10" customFormat="1" ht="13.5" thickBot="1" x14ac:dyDescent="0.25">
      <c r="B138" s="235" t="s">
        <v>275</v>
      </c>
      <c r="C138" s="167" t="s">
        <v>93</v>
      </c>
      <c r="D138" s="158" t="s">
        <v>55</v>
      </c>
      <c r="E138" s="159">
        <f>E129+E130+E47</f>
        <v>0</v>
      </c>
      <c r="F138" s="159">
        <f t="shared" ref="F138:P138" si="40">F129+F130+F47</f>
        <v>0</v>
      </c>
      <c r="G138" s="159">
        <f t="shared" si="40"/>
        <v>0</v>
      </c>
      <c r="H138" s="159">
        <f t="shared" si="40"/>
        <v>0</v>
      </c>
      <c r="I138" s="159">
        <f t="shared" si="40"/>
        <v>0</v>
      </c>
      <c r="J138" s="159">
        <f t="shared" si="40"/>
        <v>0</v>
      </c>
      <c r="K138" s="159">
        <f t="shared" si="40"/>
        <v>0</v>
      </c>
      <c r="L138" s="159">
        <f t="shared" si="40"/>
        <v>0</v>
      </c>
      <c r="M138" s="159">
        <f t="shared" si="40"/>
        <v>0</v>
      </c>
      <c r="N138" s="159">
        <f t="shared" si="40"/>
        <v>0</v>
      </c>
      <c r="O138" s="159">
        <f t="shared" si="40"/>
        <v>0</v>
      </c>
      <c r="P138" s="159">
        <f t="shared" si="40"/>
        <v>0</v>
      </c>
      <c r="Q138" s="160">
        <f>SUM(E138:P138)</f>
        <v>0</v>
      </c>
    </row>
    <row r="139" spans="2:17" s="10" customFormat="1" ht="13.5" thickTop="1" x14ac:dyDescent="0.2">
      <c r="B139" s="31"/>
    </row>
    <row r="152" spans="5:16" x14ac:dyDescent="0.2"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</row>
    <row r="176" spans="5:16" x14ac:dyDescent="0.2"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</row>
    <row r="177" spans="5:16" x14ac:dyDescent="0.2"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</row>
    <row r="192" spans="5:16" x14ac:dyDescent="0.2">
      <c r="E192" s="233"/>
      <c r="F192" s="233"/>
      <c r="G192" s="233"/>
      <c r="H192" s="233"/>
      <c r="I192" s="233"/>
      <c r="J192" s="233"/>
      <c r="K192" s="233"/>
      <c r="L192" s="233"/>
      <c r="M192" s="233"/>
      <c r="N192" s="233"/>
      <c r="O192" s="233"/>
      <c r="P192" s="233"/>
    </row>
    <row r="193" spans="5:16" x14ac:dyDescent="0.2"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</row>
    <row r="212" spans="5:16" x14ac:dyDescent="0.2"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</row>
    <row r="213" spans="5:16" x14ac:dyDescent="0.2"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3"/>
    </row>
    <row r="215" spans="5:16" x14ac:dyDescent="0.2">
      <c r="E215" s="233"/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3"/>
    </row>
    <row r="216" spans="5:16" x14ac:dyDescent="0.2"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3"/>
    </row>
    <row r="227" spans="5:16" x14ac:dyDescent="0.2">
      <c r="E227" s="233">
        <f>+E54-E176</f>
        <v>0</v>
      </c>
      <c r="F227" s="233">
        <f t="shared" ref="F227:P228" si="41">+F54-F176</f>
        <v>0</v>
      </c>
      <c r="G227" s="233">
        <f t="shared" si="41"/>
        <v>0</v>
      </c>
      <c r="H227" s="233">
        <f t="shared" si="41"/>
        <v>0</v>
      </c>
      <c r="I227" s="233">
        <f t="shared" si="41"/>
        <v>0</v>
      </c>
      <c r="J227" s="233">
        <f t="shared" si="41"/>
        <v>0</v>
      </c>
      <c r="K227" s="233">
        <f t="shared" si="41"/>
        <v>0</v>
      </c>
      <c r="L227" s="233">
        <f t="shared" si="41"/>
        <v>0</v>
      </c>
      <c r="M227" s="233">
        <f t="shared" si="41"/>
        <v>0</v>
      </c>
      <c r="N227" s="233">
        <f t="shared" si="41"/>
        <v>0</v>
      </c>
      <c r="O227" s="233">
        <f t="shared" si="41"/>
        <v>0</v>
      </c>
      <c r="P227" s="233">
        <f t="shared" si="41"/>
        <v>0</v>
      </c>
    </row>
    <row r="228" spans="5:16" x14ac:dyDescent="0.2">
      <c r="E228" s="233">
        <f>+E55-E177</f>
        <v>0</v>
      </c>
      <c r="F228" s="233">
        <f t="shared" si="41"/>
        <v>0</v>
      </c>
      <c r="G228" s="233">
        <f t="shared" si="41"/>
        <v>0</v>
      </c>
      <c r="H228" s="233">
        <f t="shared" si="41"/>
        <v>0</v>
      </c>
      <c r="I228" s="233">
        <f t="shared" si="41"/>
        <v>0</v>
      </c>
      <c r="J228" s="233">
        <f t="shared" si="41"/>
        <v>0</v>
      </c>
      <c r="K228" s="233">
        <f t="shared" si="41"/>
        <v>0</v>
      </c>
      <c r="L228" s="233">
        <f t="shared" si="41"/>
        <v>0</v>
      </c>
      <c r="M228" s="233">
        <f t="shared" si="41"/>
        <v>0</v>
      </c>
      <c r="N228" s="233">
        <f t="shared" si="41"/>
        <v>0</v>
      </c>
      <c r="O228" s="233">
        <f t="shared" si="41"/>
        <v>0</v>
      </c>
      <c r="P228" s="233">
        <f t="shared" si="41"/>
        <v>0</v>
      </c>
    </row>
  </sheetData>
  <mergeCells count="5">
    <mergeCell ref="B7:Q7"/>
    <mergeCell ref="B10:B11"/>
    <mergeCell ref="C10:C11"/>
    <mergeCell ref="D10:D11"/>
    <mergeCell ref="E10:Q10"/>
  </mergeCells>
  <printOptions horizontalCentered="1"/>
  <pageMargins left="0.31496062992125984" right="0.19685039370078741" top="0.23622047244094491" bottom="0.35433070866141736" header="0.15748031496062992" footer="0.15748031496062992"/>
  <pageSetup paperSize="9" scale="53" orientation="portrait" r:id="rId1"/>
  <headerFooter alignWithMargins="0">
    <oddFooter>&amp;CСтрана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B843-195F-4E8D-A127-1918E30D8F76}">
  <dimension ref="A1:M43"/>
  <sheetViews>
    <sheetView zoomScaleNormal="100" zoomScaleSheetLayoutView="85" workbookViewId="0"/>
  </sheetViews>
  <sheetFormatPr defaultRowHeight="12.75" x14ac:dyDescent="0.2"/>
  <cols>
    <col min="1" max="1" width="2.7109375" style="43" customWidth="1"/>
    <col min="2" max="2" width="6.7109375" style="43" customWidth="1"/>
    <col min="3" max="3" width="39.5703125" style="43" customWidth="1"/>
    <col min="4" max="12" width="11.42578125" style="43" customWidth="1"/>
    <col min="13" max="13" width="3" style="43" customWidth="1"/>
    <col min="14" max="16384" width="9.140625" style="43"/>
  </cols>
  <sheetData>
    <row r="1" spans="1:13" x14ac:dyDescent="0.2">
      <c r="A1" s="8" t="s">
        <v>35</v>
      </c>
      <c r="B1" s="9"/>
      <c r="C1" s="8"/>
      <c r="D1" s="7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2">
      <c r="A2" s="8"/>
      <c r="B2" s="9"/>
      <c r="C2" s="8"/>
      <c r="D2" s="7"/>
      <c r="E2" s="44"/>
      <c r="F2" s="44"/>
      <c r="G2" s="44"/>
      <c r="H2" s="44"/>
      <c r="I2" s="44"/>
      <c r="J2" s="44"/>
      <c r="K2" s="44"/>
      <c r="L2" s="44"/>
      <c r="M2" s="44"/>
    </row>
    <row r="3" spans="1:13" x14ac:dyDescent="0.2">
      <c r="A3" s="6"/>
      <c r="B3" s="6" t="str">
        <f>+CONCATENATE(Poc.strana!$A$22," ",Poc.strana!$C$22)</f>
        <v xml:space="preserve">Назив енергетског субјекта: </v>
      </c>
      <c r="C3" s="6"/>
      <c r="D3" s="7"/>
      <c r="E3" s="44"/>
      <c r="F3" s="44"/>
      <c r="G3" s="44"/>
      <c r="H3" s="44"/>
      <c r="I3" s="44"/>
      <c r="J3" s="44"/>
      <c r="K3" s="44"/>
      <c r="L3" s="44"/>
      <c r="M3" s="44"/>
    </row>
    <row r="4" spans="1:13" x14ac:dyDescent="0.2">
      <c r="A4" s="6"/>
      <c r="B4" s="6" t="str">
        <f>+CONCATENATE(Poc.strana!$A$35," ",Poc.strana!$C$35)</f>
        <v xml:space="preserve">Датум обраде: </v>
      </c>
      <c r="C4" s="6"/>
      <c r="D4" s="7"/>
      <c r="E4" s="44"/>
      <c r="F4" s="44"/>
      <c r="G4" s="44"/>
      <c r="H4" s="44"/>
      <c r="I4" s="44"/>
      <c r="J4" s="44"/>
      <c r="K4" s="44"/>
      <c r="L4" s="44"/>
      <c r="M4" s="44"/>
    </row>
    <row r="5" spans="1:13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x14ac:dyDescent="0.2">
      <c r="A6" s="44"/>
      <c r="B6" s="45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x14ac:dyDescent="0.2">
      <c r="A7" s="44"/>
      <c r="B7" s="198" t="str">
        <f>CONCATENATE("Табела ЕТ-6-3 БРОЈ, УГОВОРЕНА СНАГА И ПОТРОШЊЕ ПО КАTEГОРИЈАМА КУПАЦА")</f>
        <v>Табела ЕТ-6-3 БРОЈ, УГОВОРЕНА СНАГА И ПОТРОШЊЕ ПО КАTEГОРИЈАМА КУПАЦА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44"/>
    </row>
    <row r="8" spans="1:13" x14ac:dyDescent="0.2">
      <c r="A8" s="44"/>
      <c r="B8" s="44"/>
      <c r="C8" s="45"/>
      <c r="D8" s="44"/>
      <c r="E8" s="46"/>
      <c r="F8" s="45"/>
      <c r="G8" s="44"/>
      <c r="H8" s="44"/>
      <c r="I8" s="45"/>
      <c r="J8" s="44"/>
      <c r="K8" s="44"/>
      <c r="L8" s="44"/>
      <c r="M8" s="44"/>
    </row>
    <row r="9" spans="1:13" ht="13.5" thickBot="1" x14ac:dyDescent="0.25">
      <c r="A9" s="44"/>
      <c r="B9" s="44"/>
      <c r="C9" s="45"/>
      <c r="D9" s="44"/>
      <c r="E9" s="46"/>
      <c r="F9" s="45"/>
      <c r="G9" s="44"/>
      <c r="H9" s="44"/>
      <c r="I9" s="45"/>
      <c r="J9" s="44"/>
      <c r="K9" s="44"/>
      <c r="L9" s="44"/>
      <c r="M9" s="44"/>
    </row>
    <row r="10" spans="1:13" ht="13.5" customHeight="1" thickTop="1" x14ac:dyDescent="0.2">
      <c r="A10" s="44"/>
      <c r="B10" s="200" t="s">
        <v>17</v>
      </c>
      <c r="C10" s="203" t="s">
        <v>276</v>
      </c>
      <c r="D10" s="206" t="str">
        <f>CONCATENATE("Стање на крају ",[1]Poc.strana!C25-2,". године")</f>
        <v>Стање на крају 2023. године</v>
      </c>
      <c r="E10" s="207"/>
      <c r="F10" s="208"/>
      <c r="G10" s="206" t="str">
        <f>CONCATENATE("Стање реализација/план-крај ",[1]Poc.strana!C25-1,". год.")</f>
        <v>Стање реализација/план-крај 2024. год.</v>
      </c>
      <c r="H10" s="207"/>
      <c r="I10" s="208"/>
      <c r="J10" s="206" t="str">
        <f>CONCATENATE("Планирано на крају ",[1]Poc.strana!C25,". године")</f>
        <v>Планирано на крају 2025. године</v>
      </c>
      <c r="K10" s="207"/>
      <c r="L10" s="209"/>
      <c r="M10" s="44"/>
    </row>
    <row r="11" spans="1:13" ht="21" customHeight="1" x14ac:dyDescent="0.2">
      <c r="A11" s="44"/>
      <c r="B11" s="201"/>
      <c r="C11" s="204"/>
      <c r="D11" s="251" t="s">
        <v>164</v>
      </c>
      <c r="E11" s="210" t="s">
        <v>165</v>
      </c>
      <c r="F11" s="213" t="s">
        <v>166</v>
      </c>
      <c r="G11" s="251" t="s">
        <v>164</v>
      </c>
      <c r="H11" s="210" t="s">
        <v>165</v>
      </c>
      <c r="I11" s="213" t="s">
        <v>166</v>
      </c>
      <c r="J11" s="251" t="s">
        <v>164</v>
      </c>
      <c r="K11" s="210" t="s">
        <v>165</v>
      </c>
      <c r="L11" s="216" t="s">
        <v>166</v>
      </c>
      <c r="M11" s="44"/>
    </row>
    <row r="12" spans="1:13" ht="21" customHeight="1" x14ac:dyDescent="0.2">
      <c r="A12" s="44"/>
      <c r="B12" s="201"/>
      <c r="C12" s="204"/>
      <c r="D12" s="199"/>
      <c r="E12" s="211"/>
      <c r="F12" s="214"/>
      <c r="G12" s="199"/>
      <c r="H12" s="211"/>
      <c r="I12" s="214"/>
      <c r="J12" s="199"/>
      <c r="K12" s="211"/>
      <c r="L12" s="217"/>
      <c r="M12" s="44"/>
    </row>
    <row r="13" spans="1:13" ht="21" customHeight="1" x14ac:dyDescent="0.2">
      <c r="A13" s="44"/>
      <c r="B13" s="202"/>
      <c r="C13" s="205"/>
      <c r="D13" s="252"/>
      <c r="E13" s="212"/>
      <c r="F13" s="215"/>
      <c r="G13" s="252"/>
      <c r="H13" s="212"/>
      <c r="I13" s="215"/>
      <c r="J13" s="252"/>
      <c r="K13" s="212"/>
      <c r="L13" s="218"/>
      <c r="M13" s="44"/>
    </row>
    <row r="14" spans="1:13" ht="15.75" customHeight="1" x14ac:dyDescent="0.2">
      <c r="A14" s="44"/>
      <c r="B14" s="55" t="s">
        <v>167</v>
      </c>
      <c r="C14" s="47" t="s">
        <v>168</v>
      </c>
      <c r="D14" s="236">
        <f t="shared" ref="D14:L14" si="0">D15+D16+D20</f>
        <v>0</v>
      </c>
      <c r="E14" s="68">
        <f t="shared" si="0"/>
        <v>0</v>
      </c>
      <c r="F14" s="69">
        <f t="shared" si="0"/>
        <v>0</v>
      </c>
      <c r="G14" s="236">
        <f t="shared" si="0"/>
        <v>0</v>
      </c>
      <c r="H14" s="68">
        <f t="shared" si="0"/>
        <v>0</v>
      </c>
      <c r="I14" s="69">
        <f t="shared" si="0"/>
        <v>0</v>
      </c>
      <c r="J14" s="67">
        <f t="shared" si="0"/>
        <v>0</v>
      </c>
      <c r="K14" s="68">
        <f t="shared" si="0"/>
        <v>0</v>
      </c>
      <c r="L14" s="77">
        <f t="shared" si="0"/>
        <v>0</v>
      </c>
      <c r="M14" s="44"/>
    </row>
    <row r="15" spans="1:13" ht="15.75" customHeight="1" x14ac:dyDescent="0.2">
      <c r="A15" s="44"/>
      <c r="B15" s="56">
        <v>1</v>
      </c>
      <c r="C15" s="48" t="s">
        <v>277</v>
      </c>
      <c r="D15" s="237"/>
      <c r="E15" s="99"/>
      <c r="F15" s="100"/>
      <c r="G15" s="237"/>
      <c r="H15" s="99"/>
      <c r="I15" s="100"/>
      <c r="J15" s="98"/>
      <c r="K15" s="99"/>
      <c r="L15" s="101"/>
      <c r="M15" s="44"/>
    </row>
    <row r="16" spans="1:13" ht="15.75" customHeight="1" x14ac:dyDescent="0.2">
      <c r="A16" s="44"/>
      <c r="B16" s="56">
        <v>2</v>
      </c>
      <c r="C16" s="48" t="s">
        <v>278</v>
      </c>
      <c r="D16" s="238">
        <f t="shared" ref="D16:L16" si="1">D17+D18+D19</f>
        <v>0</v>
      </c>
      <c r="E16" s="71">
        <f t="shared" si="1"/>
        <v>0</v>
      </c>
      <c r="F16" s="72">
        <f t="shared" si="1"/>
        <v>0</v>
      </c>
      <c r="G16" s="238">
        <f t="shared" si="1"/>
        <v>0</v>
      </c>
      <c r="H16" s="71">
        <f t="shared" si="1"/>
        <v>0</v>
      </c>
      <c r="I16" s="72">
        <f t="shared" si="1"/>
        <v>0</v>
      </c>
      <c r="J16" s="70">
        <f t="shared" si="1"/>
        <v>0</v>
      </c>
      <c r="K16" s="71">
        <f t="shared" si="1"/>
        <v>0</v>
      </c>
      <c r="L16" s="78">
        <f t="shared" si="1"/>
        <v>0</v>
      </c>
      <c r="M16" s="44"/>
    </row>
    <row r="17" spans="1:13" ht="15.75" customHeight="1" x14ac:dyDescent="0.2">
      <c r="A17" s="44"/>
      <c r="B17" s="57" t="s">
        <v>68</v>
      </c>
      <c r="C17" s="49" t="s">
        <v>279</v>
      </c>
      <c r="D17" s="239"/>
      <c r="E17" s="240"/>
      <c r="F17" s="241"/>
      <c r="G17" s="239"/>
      <c r="H17" s="240"/>
      <c r="I17" s="241"/>
      <c r="J17" s="239"/>
      <c r="K17" s="240"/>
      <c r="L17" s="242"/>
      <c r="M17" s="44"/>
    </row>
    <row r="18" spans="1:13" ht="15.75" customHeight="1" x14ac:dyDescent="0.2">
      <c r="A18" s="44"/>
      <c r="B18" s="58" t="s">
        <v>70</v>
      </c>
      <c r="C18" s="50" t="s">
        <v>280</v>
      </c>
      <c r="D18" s="243"/>
      <c r="E18" s="102"/>
      <c r="F18" s="103"/>
      <c r="G18" s="243"/>
      <c r="H18" s="102"/>
      <c r="I18" s="103"/>
      <c r="J18" s="243"/>
      <c r="K18" s="102"/>
      <c r="L18" s="104"/>
      <c r="M18" s="44"/>
    </row>
    <row r="19" spans="1:13" ht="15.75" customHeight="1" x14ac:dyDescent="0.2">
      <c r="A19" s="44"/>
      <c r="B19" s="59" t="s">
        <v>72</v>
      </c>
      <c r="C19" s="51" t="s">
        <v>281</v>
      </c>
      <c r="D19" s="244"/>
      <c r="E19" s="105"/>
      <c r="F19" s="106"/>
      <c r="G19" s="244"/>
      <c r="H19" s="105"/>
      <c r="I19" s="106"/>
      <c r="J19" s="244"/>
      <c r="K19" s="105"/>
      <c r="L19" s="107"/>
      <c r="M19" s="44"/>
    </row>
    <row r="20" spans="1:13" ht="15.75" customHeight="1" x14ac:dyDescent="0.2">
      <c r="A20" s="44"/>
      <c r="B20" s="56">
        <v>3</v>
      </c>
      <c r="C20" s="48" t="s">
        <v>169</v>
      </c>
      <c r="D20" s="237"/>
      <c r="E20" s="99"/>
      <c r="F20" s="100"/>
      <c r="G20" s="237"/>
      <c r="H20" s="99"/>
      <c r="I20" s="100"/>
      <c r="J20" s="237"/>
      <c r="K20" s="105"/>
      <c r="L20" s="101"/>
      <c r="M20" s="44"/>
    </row>
    <row r="21" spans="1:13" ht="15.75" customHeight="1" x14ac:dyDescent="0.2">
      <c r="A21" s="44"/>
      <c r="B21" s="60" t="s">
        <v>170</v>
      </c>
      <c r="C21" s="52" t="s">
        <v>171</v>
      </c>
      <c r="D21" s="245">
        <f t="shared" ref="D21:L21" si="2">D32+D22</f>
        <v>0</v>
      </c>
      <c r="E21" s="73">
        <f t="shared" si="2"/>
        <v>0</v>
      </c>
      <c r="F21" s="74">
        <f t="shared" si="2"/>
        <v>0</v>
      </c>
      <c r="G21" s="245">
        <f t="shared" si="2"/>
        <v>0</v>
      </c>
      <c r="H21" s="73">
        <f t="shared" si="2"/>
        <v>0</v>
      </c>
      <c r="I21" s="74">
        <f t="shared" si="2"/>
        <v>0</v>
      </c>
      <c r="J21" s="245">
        <f t="shared" si="2"/>
        <v>0</v>
      </c>
      <c r="K21" s="73">
        <f t="shared" si="2"/>
        <v>0</v>
      </c>
      <c r="L21" s="79">
        <f t="shared" si="2"/>
        <v>0</v>
      </c>
      <c r="M21" s="44"/>
    </row>
    <row r="22" spans="1:13" ht="15.75" customHeight="1" x14ac:dyDescent="0.2">
      <c r="A22" s="44"/>
      <c r="B22" s="56">
        <v>4</v>
      </c>
      <c r="C22" s="91" t="s">
        <v>172</v>
      </c>
      <c r="D22" s="238">
        <f>D23+D26+D29</f>
        <v>0</v>
      </c>
      <c r="E22" s="71">
        <f t="shared" ref="E22:L22" si="3">E23+E26+E29</f>
        <v>0</v>
      </c>
      <c r="F22" s="72">
        <f t="shared" si="3"/>
        <v>0</v>
      </c>
      <c r="G22" s="238">
        <f t="shared" si="3"/>
        <v>0</v>
      </c>
      <c r="H22" s="71">
        <f t="shared" si="3"/>
        <v>0</v>
      </c>
      <c r="I22" s="72">
        <f t="shared" si="3"/>
        <v>0</v>
      </c>
      <c r="J22" s="238">
        <f t="shared" si="3"/>
        <v>0</v>
      </c>
      <c r="K22" s="71">
        <f t="shared" si="3"/>
        <v>0</v>
      </c>
      <c r="L22" s="78">
        <f t="shared" si="3"/>
        <v>0</v>
      </c>
      <c r="M22" s="44"/>
    </row>
    <row r="23" spans="1:13" ht="15.75" customHeight="1" x14ac:dyDescent="0.2">
      <c r="A23" s="44"/>
      <c r="B23" s="57" t="s">
        <v>180</v>
      </c>
      <c r="C23" s="49" t="s">
        <v>173</v>
      </c>
      <c r="D23" s="246">
        <f>D24+D25</f>
        <v>0</v>
      </c>
      <c r="E23" s="82">
        <f t="shared" ref="E23:L23" si="4">E24+E25</f>
        <v>0</v>
      </c>
      <c r="F23" s="83">
        <f t="shared" si="4"/>
        <v>0</v>
      </c>
      <c r="G23" s="246">
        <f t="shared" si="4"/>
        <v>0</v>
      </c>
      <c r="H23" s="82">
        <f t="shared" si="4"/>
        <v>0</v>
      </c>
      <c r="I23" s="83">
        <f t="shared" si="4"/>
        <v>0</v>
      </c>
      <c r="J23" s="246">
        <f t="shared" si="4"/>
        <v>0</v>
      </c>
      <c r="K23" s="82">
        <f t="shared" si="4"/>
        <v>0</v>
      </c>
      <c r="L23" s="84">
        <f t="shared" si="4"/>
        <v>0</v>
      </c>
      <c r="M23" s="44"/>
    </row>
    <row r="24" spans="1:13" ht="25.5" customHeight="1" x14ac:dyDescent="0.2">
      <c r="A24" s="44"/>
      <c r="B24" s="58" t="s">
        <v>282</v>
      </c>
      <c r="C24" s="50" t="s">
        <v>174</v>
      </c>
      <c r="D24" s="243"/>
      <c r="E24" s="102"/>
      <c r="F24" s="103"/>
      <c r="G24" s="243"/>
      <c r="H24" s="102"/>
      <c r="I24" s="103"/>
      <c r="J24" s="243"/>
      <c r="K24" s="102"/>
      <c r="L24" s="104"/>
      <c r="M24" s="44"/>
    </row>
    <row r="25" spans="1:13" ht="15.75" customHeight="1" x14ac:dyDescent="0.2">
      <c r="A25" s="44"/>
      <c r="B25" s="58" t="s">
        <v>283</v>
      </c>
      <c r="C25" s="50" t="s">
        <v>175</v>
      </c>
      <c r="D25" s="243"/>
      <c r="E25" s="102"/>
      <c r="F25" s="103"/>
      <c r="G25" s="243"/>
      <c r="H25" s="102"/>
      <c r="I25" s="103"/>
      <c r="J25" s="243"/>
      <c r="K25" s="102"/>
      <c r="L25" s="104"/>
      <c r="M25" s="44"/>
    </row>
    <row r="26" spans="1:13" ht="15.75" customHeight="1" x14ac:dyDescent="0.2">
      <c r="A26" s="44"/>
      <c r="B26" s="58" t="s">
        <v>182</v>
      </c>
      <c r="C26" s="50" t="s">
        <v>131</v>
      </c>
      <c r="D26" s="247">
        <f>D27+D28</f>
        <v>0</v>
      </c>
      <c r="E26" s="85">
        <f t="shared" ref="E26:L26" si="5">E27+E28</f>
        <v>0</v>
      </c>
      <c r="F26" s="86">
        <f t="shared" si="5"/>
        <v>0</v>
      </c>
      <c r="G26" s="247">
        <f t="shared" si="5"/>
        <v>0</v>
      </c>
      <c r="H26" s="85">
        <f t="shared" si="5"/>
        <v>0</v>
      </c>
      <c r="I26" s="86">
        <f t="shared" si="5"/>
        <v>0</v>
      </c>
      <c r="J26" s="247">
        <f t="shared" si="5"/>
        <v>0</v>
      </c>
      <c r="K26" s="85">
        <f t="shared" si="5"/>
        <v>0</v>
      </c>
      <c r="L26" s="87">
        <f t="shared" si="5"/>
        <v>0</v>
      </c>
      <c r="M26" s="44"/>
    </row>
    <row r="27" spans="1:13" ht="15.75" customHeight="1" x14ac:dyDescent="0.2">
      <c r="A27" s="44"/>
      <c r="B27" s="58" t="s">
        <v>196</v>
      </c>
      <c r="C27" s="50" t="s">
        <v>174</v>
      </c>
      <c r="D27" s="243"/>
      <c r="E27" s="102"/>
      <c r="F27" s="103"/>
      <c r="G27" s="243"/>
      <c r="H27" s="102"/>
      <c r="I27" s="103"/>
      <c r="J27" s="243"/>
      <c r="K27" s="102"/>
      <c r="L27" s="104"/>
      <c r="M27" s="44"/>
    </row>
    <row r="28" spans="1:13" ht="15.75" customHeight="1" x14ac:dyDescent="0.2">
      <c r="A28" s="44"/>
      <c r="B28" s="92" t="s">
        <v>197</v>
      </c>
      <c r="C28" s="93" t="s">
        <v>175</v>
      </c>
      <c r="D28" s="248"/>
      <c r="E28" s="108"/>
      <c r="F28" s="109"/>
      <c r="G28" s="248"/>
      <c r="H28" s="108"/>
      <c r="I28" s="109"/>
      <c r="J28" s="248"/>
      <c r="K28" s="108"/>
      <c r="L28" s="110"/>
      <c r="M28" s="44"/>
    </row>
    <row r="29" spans="1:13" ht="15.75" customHeight="1" x14ac:dyDescent="0.2">
      <c r="A29" s="44"/>
      <c r="B29" s="92" t="s">
        <v>199</v>
      </c>
      <c r="C29" s="93" t="s">
        <v>176</v>
      </c>
      <c r="D29" s="247">
        <f>D30+D31</f>
        <v>0</v>
      </c>
      <c r="E29" s="85">
        <f t="shared" ref="E29:L29" si="6">E30+E31</f>
        <v>0</v>
      </c>
      <c r="F29" s="86">
        <f t="shared" si="6"/>
        <v>0</v>
      </c>
      <c r="G29" s="247">
        <f t="shared" si="6"/>
        <v>0</v>
      </c>
      <c r="H29" s="85">
        <f t="shared" si="6"/>
        <v>0</v>
      </c>
      <c r="I29" s="86">
        <f t="shared" si="6"/>
        <v>0</v>
      </c>
      <c r="J29" s="247">
        <f t="shared" si="6"/>
        <v>0</v>
      </c>
      <c r="K29" s="85">
        <f t="shared" si="6"/>
        <v>0</v>
      </c>
      <c r="L29" s="87">
        <f t="shared" si="6"/>
        <v>0</v>
      </c>
      <c r="M29" s="44"/>
    </row>
    <row r="30" spans="1:13" ht="15.75" customHeight="1" x14ac:dyDescent="0.2">
      <c r="A30" s="44"/>
      <c r="B30" s="92" t="s">
        <v>200</v>
      </c>
      <c r="C30" s="50" t="s">
        <v>174</v>
      </c>
      <c r="D30" s="248"/>
      <c r="E30" s="108"/>
      <c r="F30" s="109"/>
      <c r="G30" s="248"/>
      <c r="H30" s="108"/>
      <c r="I30" s="109"/>
      <c r="J30" s="248"/>
      <c r="K30" s="108"/>
      <c r="L30" s="110"/>
      <c r="M30" s="44"/>
    </row>
    <row r="31" spans="1:13" ht="15.75" customHeight="1" x14ac:dyDescent="0.2">
      <c r="A31" s="44"/>
      <c r="B31" s="59" t="s">
        <v>201</v>
      </c>
      <c r="C31" s="51" t="s">
        <v>175</v>
      </c>
      <c r="D31" s="244"/>
      <c r="E31" s="105"/>
      <c r="F31" s="106"/>
      <c r="G31" s="244"/>
      <c r="H31" s="105"/>
      <c r="I31" s="106"/>
      <c r="J31" s="244"/>
      <c r="K31" s="105"/>
      <c r="L31" s="107"/>
      <c r="M31" s="44"/>
    </row>
    <row r="32" spans="1:13" ht="15.75" customHeight="1" x14ac:dyDescent="0.2">
      <c r="A32" s="44"/>
      <c r="B32" s="55">
        <v>5</v>
      </c>
      <c r="C32" s="94" t="s">
        <v>177</v>
      </c>
      <c r="D32" s="238">
        <f t="shared" ref="D32:L32" si="7">D33+D36</f>
        <v>0</v>
      </c>
      <c r="E32" s="71">
        <f t="shared" si="7"/>
        <v>0</v>
      </c>
      <c r="F32" s="72">
        <f t="shared" si="7"/>
        <v>0</v>
      </c>
      <c r="G32" s="238">
        <f t="shared" si="7"/>
        <v>0</v>
      </c>
      <c r="H32" s="71">
        <f t="shared" si="7"/>
        <v>0</v>
      </c>
      <c r="I32" s="72">
        <f t="shared" si="7"/>
        <v>0</v>
      </c>
      <c r="J32" s="238">
        <f t="shared" si="7"/>
        <v>0</v>
      </c>
      <c r="K32" s="71">
        <f t="shared" si="7"/>
        <v>0</v>
      </c>
      <c r="L32" s="78">
        <f t="shared" si="7"/>
        <v>0</v>
      </c>
      <c r="M32" s="44"/>
    </row>
    <row r="33" spans="1:13" ht="15.75" customHeight="1" x14ac:dyDescent="0.2">
      <c r="A33" s="44"/>
      <c r="B33" s="57" t="s">
        <v>208</v>
      </c>
      <c r="C33" s="49" t="s">
        <v>173</v>
      </c>
      <c r="D33" s="246">
        <f t="shared" ref="D33:L33" si="8">D34+D35</f>
        <v>0</v>
      </c>
      <c r="E33" s="82">
        <f t="shared" si="8"/>
        <v>0</v>
      </c>
      <c r="F33" s="83">
        <f t="shared" si="8"/>
        <v>0</v>
      </c>
      <c r="G33" s="246">
        <f t="shared" si="8"/>
        <v>0</v>
      </c>
      <c r="H33" s="82">
        <f t="shared" si="8"/>
        <v>0</v>
      </c>
      <c r="I33" s="83">
        <f t="shared" si="8"/>
        <v>0</v>
      </c>
      <c r="J33" s="246">
        <f t="shared" si="8"/>
        <v>0</v>
      </c>
      <c r="K33" s="82">
        <f t="shared" si="8"/>
        <v>0</v>
      </c>
      <c r="L33" s="84">
        <f t="shared" si="8"/>
        <v>0</v>
      </c>
      <c r="M33" s="44"/>
    </row>
    <row r="34" spans="1:13" ht="15.75" customHeight="1" x14ac:dyDescent="0.2">
      <c r="A34" s="44"/>
      <c r="B34" s="58" t="s">
        <v>209</v>
      </c>
      <c r="C34" s="50" t="s">
        <v>174</v>
      </c>
      <c r="D34" s="243"/>
      <c r="E34" s="102"/>
      <c r="F34" s="103"/>
      <c r="G34" s="243"/>
      <c r="H34" s="102"/>
      <c r="I34" s="103"/>
      <c r="J34" s="243"/>
      <c r="K34" s="102"/>
      <c r="L34" s="104"/>
      <c r="M34" s="44"/>
    </row>
    <row r="35" spans="1:13" ht="15.75" customHeight="1" x14ac:dyDescent="0.2">
      <c r="B35" s="58" t="s">
        <v>210</v>
      </c>
      <c r="C35" s="50" t="s">
        <v>175</v>
      </c>
      <c r="D35" s="243"/>
      <c r="E35" s="102"/>
      <c r="F35" s="103"/>
      <c r="G35" s="243"/>
      <c r="H35" s="102"/>
      <c r="I35" s="103"/>
      <c r="J35" s="243"/>
      <c r="K35" s="102"/>
      <c r="L35" s="104"/>
    </row>
    <row r="36" spans="1:13" ht="15.75" customHeight="1" x14ac:dyDescent="0.2">
      <c r="B36" s="58" t="s">
        <v>233</v>
      </c>
      <c r="C36" s="50" t="s">
        <v>131</v>
      </c>
      <c r="D36" s="247">
        <f t="shared" ref="D36:L36" si="9">D37+D38</f>
        <v>0</v>
      </c>
      <c r="E36" s="85">
        <f t="shared" si="9"/>
        <v>0</v>
      </c>
      <c r="F36" s="86">
        <f t="shared" si="9"/>
        <v>0</v>
      </c>
      <c r="G36" s="247">
        <f t="shared" si="9"/>
        <v>0</v>
      </c>
      <c r="H36" s="85">
        <f t="shared" si="9"/>
        <v>0</v>
      </c>
      <c r="I36" s="86">
        <f t="shared" si="9"/>
        <v>0</v>
      </c>
      <c r="J36" s="247">
        <f t="shared" si="9"/>
        <v>0</v>
      </c>
      <c r="K36" s="85">
        <f t="shared" si="9"/>
        <v>0</v>
      </c>
      <c r="L36" s="87">
        <f t="shared" si="9"/>
        <v>0</v>
      </c>
    </row>
    <row r="37" spans="1:13" ht="15.75" customHeight="1" x14ac:dyDescent="0.2">
      <c r="B37" s="58" t="s">
        <v>217</v>
      </c>
      <c r="C37" s="50" t="s">
        <v>174</v>
      </c>
      <c r="D37" s="243"/>
      <c r="E37" s="102"/>
      <c r="F37" s="103"/>
      <c r="G37" s="243"/>
      <c r="H37" s="102"/>
      <c r="I37" s="103"/>
      <c r="J37" s="243"/>
      <c r="K37" s="102"/>
      <c r="L37" s="104"/>
    </row>
    <row r="38" spans="1:13" x14ac:dyDescent="0.2">
      <c r="B38" s="59" t="s">
        <v>218</v>
      </c>
      <c r="C38" s="51" t="s">
        <v>175</v>
      </c>
      <c r="D38" s="244"/>
      <c r="E38" s="105"/>
      <c r="F38" s="106"/>
      <c r="G38" s="244"/>
      <c r="H38" s="105"/>
      <c r="I38" s="106"/>
      <c r="J38" s="244"/>
      <c r="K38" s="105"/>
      <c r="L38" s="107"/>
    </row>
    <row r="39" spans="1:13" x14ac:dyDescent="0.2">
      <c r="B39" s="56" t="s">
        <v>178</v>
      </c>
      <c r="C39" s="168" t="s">
        <v>179</v>
      </c>
      <c r="D39" s="236">
        <f t="shared" ref="D39:L39" si="10">D40+D41</f>
        <v>0</v>
      </c>
      <c r="E39" s="68">
        <f t="shared" si="10"/>
        <v>0</v>
      </c>
      <c r="F39" s="69">
        <f t="shared" si="10"/>
        <v>0</v>
      </c>
      <c r="G39" s="236">
        <f t="shared" si="10"/>
        <v>0</v>
      </c>
      <c r="H39" s="68">
        <f t="shared" si="10"/>
        <v>0</v>
      </c>
      <c r="I39" s="69">
        <f t="shared" si="10"/>
        <v>0</v>
      </c>
      <c r="J39" s="236">
        <f t="shared" si="10"/>
        <v>0</v>
      </c>
      <c r="K39" s="68">
        <f t="shared" si="10"/>
        <v>0</v>
      </c>
      <c r="L39" s="77">
        <f t="shared" si="10"/>
        <v>0</v>
      </c>
    </row>
    <row r="40" spans="1:13" x14ac:dyDescent="0.2">
      <c r="B40" s="169" t="s">
        <v>284</v>
      </c>
      <c r="C40" s="170" t="s">
        <v>181</v>
      </c>
      <c r="D40" s="249"/>
      <c r="E40" s="171"/>
      <c r="F40" s="172"/>
      <c r="G40" s="249"/>
      <c r="H40" s="171"/>
      <c r="I40" s="172"/>
      <c r="J40" s="249"/>
      <c r="K40" s="171"/>
      <c r="L40" s="173"/>
    </row>
    <row r="41" spans="1:13" x14ac:dyDescent="0.2">
      <c r="B41" s="59" t="s">
        <v>285</v>
      </c>
      <c r="C41" s="174" t="s">
        <v>183</v>
      </c>
      <c r="D41" s="244"/>
      <c r="E41" s="105"/>
      <c r="F41" s="106"/>
      <c r="G41" s="244"/>
      <c r="H41" s="105"/>
      <c r="I41" s="106"/>
      <c r="J41" s="244"/>
      <c r="K41" s="105"/>
      <c r="L41" s="107"/>
    </row>
    <row r="42" spans="1:13" ht="13.5" thickBot="1" x14ac:dyDescent="0.25">
      <c r="B42" s="61"/>
      <c r="C42" s="53" t="s">
        <v>184</v>
      </c>
      <c r="D42" s="250">
        <f>D39+D21+D14</f>
        <v>0</v>
      </c>
      <c r="E42" s="75">
        <f t="shared" ref="E42:L42" si="11">E39+E21+E14</f>
        <v>0</v>
      </c>
      <c r="F42" s="76">
        <f t="shared" si="11"/>
        <v>0</v>
      </c>
      <c r="G42" s="250">
        <f t="shared" si="11"/>
        <v>0</v>
      </c>
      <c r="H42" s="75">
        <f t="shared" si="11"/>
        <v>0</v>
      </c>
      <c r="I42" s="76">
        <f t="shared" si="11"/>
        <v>0</v>
      </c>
      <c r="J42" s="250">
        <f t="shared" si="11"/>
        <v>0</v>
      </c>
      <c r="K42" s="75">
        <f t="shared" si="11"/>
        <v>0</v>
      </c>
      <c r="L42" s="80">
        <f t="shared" si="11"/>
        <v>0</v>
      </c>
    </row>
    <row r="43" spans="1:13" ht="13.5" thickTop="1" x14ac:dyDescent="0.2"/>
  </sheetData>
  <mergeCells count="15">
    <mergeCell ref="B7:L7"/>
    <mergeCell ref="G11:G13"/>
    <mergeCell ref="J11:J13"/>
    <mergeCell ref="B10:B13"/>
    <mergeCell ref="C10:C13"/>
    <mergeCell ref="D10:F10"/>
    <mergeCell ref="G10:I10"/>
    <mergeCell ref="J10:L10"/>
    <mergeCell ref="D11:D13"/>
    <mergeCell ref="E11:E13"/>
    <mergeCell ref="F11:F13"/>
    <mergeCell ref="H11:H13"/>
    <mergeCell ref="I11:I13"/>
    <mergeCell ref="K11:K13"/>
    <mergeCell ref="L11:L13"/>
  </mergeCells>
  <phoneticPr fontId="1" type="noConversion"/>
  <printOptions horizontalCentered="1"/>
  <pageMargins left="0.23" right="0.28000000000000003" top="0.38" bottom="0.49" header="0.26" footer="0.24"/>
  <pageSetup paperSize="9" scale="86" orientation="landscape" r:id="rId1"/>
  <headerFooter alignWithMargins="0">
    <oddFooter>&amp;CСтрана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Poc.strana</vt:lpstr>
      <vt:lpstr>Sadrzaj_Dinamika</vt:lpstr>
      <vt:lpstr>Nabavka-Bil</vt:lpstr>
      <vt:lpstr>Nabavka-BilOstv</vt:lpstr>
      <vt:lpstr>Nabavka-Ostv</vt:lpstr>
      <vt:lpstr>Prodaja-Bil</vt:lpstr>
      <vt:lpstr>Prodaja-BilOstv</vt:lpstr>
      <vt:lpstr>Prodaja-Ostv</vt:lpstr>
      <vt:lpstr>BrojKup</vt:lpstr>
      <vt:lpstr>BrojKup!Print_Area</vt:lpstr>
      <vt:lpstr>'Nabavka-Bil'!Print_Area</vt:lpstr>
      <vt:lpstr>'Nabavka-BilOstv'!Print_Area</vt:lpstr>
      <vt:lpstr>'Nabavka-Ostv'!Print_Area</vt:lpstr>
      <vt:lpstr>Poc.strana!Print_Area</vt:lpstr>
      <vt:lpstr>'Prodaja-Bil'!Print_Area</vt:lpstr>
      <vt:lpstr>'Prodaja-BilOstv'!Print_Area</vt:lpstr>
      <vt:lpstr>'Prodaja-Ostv'!Print_Area</vt:lpstr>
      <vt:lpstr>Sadrzaj_Dinamika!Print_Area</vt:lpstr>
      <vt:lpstr>'Nabavka-Bil'!Print_Titles</vt:lpstr>
      <vt:lpstr>'Nabavka-BilOstv'!Print_Titles</vt:lpstr>
      <vt:lpstr>'Nabavka-Ostv'!Print_Titles</vt:lpstr>
      <vt:lpstr>'Prodaja-Bil'!Print_Titles</vt:lpstr>
      <vt:lpstr>'Prodaja-BilOstv'!Print_Titles</vt:lpstr>
      <vt:lpstr>'Prodaja-Ostv'!Print_Titles</vt:lpstr>
      <vt:lpstr>Sadrzaj_Dinamika!Print_Titles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Aca Vuckovic</dc:creator>
  <cp:keywords/>
  <dc:description/>
  <cp:lastModifiedBy>Aca Vučković</cp:lastModifiedBy>
  <cp:revision/>
  <dcterms:created xsi:type="dcterms:W3CDTF">2006-07-05T09:57:32Z</dcterms:created>
  <dcterms:modified xsi:type="dcterms:W3CDTF">2025-08-18T12:49:56Z</dcterms:modified>
  <cp:category/>
  <cp:contentStatus/>
</cp:coreProperties>
</file>