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INSTRUCTION" sheetId="1" r:id="rId1"/>
    <sheet name="DTS-LV-Price" sheetId="2" r:id="rId2"/>
    <sheet name="DTS-LV-TS" sheetId="3" r:id="rId3"/>
    <sheet name="DTS-LV-Line" sheetId="4" r:id="rId4"/>
  </sheets>
  <definedNames>
    <definedName name="_xlnm.Print_Area" localSheetId="3">'DTS-LV-Line'!$B$2:$L$14</definedName>
    <definedName name="_xlnm.Print_Area" localSheetId="1">'DTS-LV-Price'!$B$2:$G$14</definedName>
    <definedName name="_xlnm.Print_Area" localSheetId="2">'DTS-LV-TS'!$B$2:$I$14</definedName>
  </definedNames>
  <calcPr fullCalcOnLoad="1"/>
</workbook>
</file>

<file path=xl/sharedStrings.xml><?xml version="1.0" encoding="utf-8"?>
<sst xmlns="http://schemas.openxmlformats.org/spreadsheetml/2006/main" count="103" uniqueCount="69">
  <si>
    <t>(kVA)</t>
  </si>
  <si>
    <t>MBTS 10/0,4 kV</t>
  </si>
  <si>
    <t>STS 10/0,4 kV</t>
  </si>
  <si>
    <t>MBTS 20/0,4 kV</t>
  </si>
  <si>
    <t>STS 20/0,4 kV</t>
  </si>
  <si>
    <t>(km)</t>
  </si>
  <si>
    <t>(kW)</t>
  </si>
  <si>
    <t>1.</t>
  </si>
  <si>
    <t>2.</t>
  </si>
  <si>
    <t>3.</t>
  </si>
  <si>
    <t>4.</t>
  </si>
  <si>
    <t>5.</t>
  </si>
  <si>
    <t>Instructions how to fill in the tables</t>
  </si>
  <si>
    <t>Fill in only those cells marked yellow.</t>
  </si>
  <si>
    <t>If there is no network of particular voltage level on the territory of the distribution company, take data from the distribution company where such network exists.</t>
  </si>
  <si>
    <t>Table 2.1.1 is not to be filled in because data from tables 2.3. and 2.4 appear automatically</t>
  </si>
  <si>
    <t>Table 2.1.3 - enter the following data:</t>
  </si>
  <si>
    <t>- unit costs of equipment and material are costs of equipment and material of one transformer station</t>
  </si>
  <si>
    <t xml:space="preserve">- unit cost of design preparation and provision of other documentation is the cost relating to one transformer station </t>
  </si>
  <si>
    <t>Table 2.1.4 - enter the following data:</t>
  </si>
  <si>
    <t>- unit cost of line is the price of 1km of overhead line or cable</t>
  </si>
  <si>
    <t>- unit costs of works is the cost of works required to construct 1km of overhead line or cable</t>
  </si>
  <si>
    <t>- cost of design preparation and provision of other documentation is the cost associated with one overhead line or cable</t>
  </si>
  <si>
    <t>For instance, in the case of distribution company Centar,  from distribution company Elektrovojvodina or Elektrosrbija take the prices for 20kV network.</t>
  </si>
  <si>
    <t>- unit cost of work is the cost of works required to construct one transformer station</t>
  </si>
  <si>
    <t>Table 2.1.1 - Distribution network as per methodology definition</t>
  </si>
  <si>
    <t>Costs</t>
  </si>
  <si>
    <t>Installed power</t>
  </si>
  <si>
    <t>(dinar)</t>
  </si>
  <si>
    <t>TS</t>
  </si>
  <si>
    <t>LV lines</t>
  </si>
  <si>
    <t>Total</t>
  </si>
  <si>
    <t>Facility to be connected</t>
  </si>
  <si>
    <t>Coefficient of customer's portion in semi-deep costs</t>
  </si>
  <si>
    <t>Load coefficient in winter period</t>
  </si>
  <si>
    <t>Load coincidence factor</t>
  </si>
  <si>
    <t>SEMI_DEEP COSTS</t>
  </si>
  <si>
    <t>(dinar/kW)</t>
  </si>
  <si>
    <t>With demand metering</t>
  </si>
  <si>
    <t xml:space="preserve">Table 2.1.2 - SEMI-DEEP  COSTS FOR FACILITIES CONNECTED TO LV NETWORK </t>
  </si>
  <si>
    <t>Table 2.1.3 - SEMI-DEEP COSTS FOR FACILITIES CONNECTED TO LV NETWORK  - TRANSFORMER STATIONS</t>
  </si>
  <si>
    <t>Installed demand</t>
  </si>
  <si>
    <t>Quantity</t>
  </si>
  <si>
    <t>Unit prices</t>
  </si>
  <si>
    <t>(pcs)</t>
  </si>
  <si>
    <t>(din/pcs)</t>
  </si>
  <si>
    <t>Equipment and material</t>
  </si>
  <si>
    <t>Works</t>
  </si>
  <si>
    <t>Design and other docs</t>
  </si>
  <si>
    <t>TOTAL COSTS</t>
  </si>
  <si>
    <t>TOTAL</t>
  </si>
  <si>
    <t>Table 2.1.4 - SEMI-DEEP COSTS FOR FACILITIES CONNECTED TO LV NETWORK - LINES</t>
  </si>
  <si>
    <t>LV lines from TS</t>
  </si>
  <si>
    <t>Line type</t>
  </si>
  <si>
    <t>Average length of 1 line</t>
  </si>
  <si>
    <t>No. of lines</t>
  </si>
  <si>
    <t>No. of TS</t>
  </si>
  <si>
    <t>Total length</t>
  </si>
  <si>
    <t>Unit price of</t>
  </si>
  <si>
    <t>Line</t>
  </si>
  <si>
    <t>(dinar/km)</t>
  </si>
  <si>
    <t>(dinar/line)</t>
  </si>
  <si>
    <t>Cable PP00-A 4x150</t>
  </si>
  <si>
    <t>OHL СКС 3x70+71,5</t>
  </si>
  <si>
    <t>Transformer station</t>
  </si>
  <si>
    <t>Network element</t>
  </si>
  <si>
    <t>Without demand metering</t>
  </si>
  <si>
    <t>Table 2.1.2 is not to be filled in because semi-deep  costs appear automatically</t>
  </si>
  <si>
    <t>Capacity reserve  coefficient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</si>
</sst>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57" applyFont="1" applyAlignment="1">
      <alignment horizontal="left"/>
      <protection/>
    </xf>
    <xf numFmtId="0" fontId="0" fillId="0" borderId="0" xfId="57" applyAlignment="1">
      <alignment horizontal="center"/>
      <protection/>
    </xf>
    <xf numFmtId="3" fontId="0" fillId="0" borderId="0" xfId="57" applyNumberFormat="1" applyAlignment="1">
      <alignment horizontal="center"/>
      <protection/>
    </xf>
    <xf numFmtId="0" fontId="4" fillId="0" borderId="0" xfId="57" applyFont="1" applyAlignment="1">
      <alignment horizontal="left"/>
      <protection/>
    </xf>
    <xf numFmtId="0" fontId="0" fillId="0" borderId="10" xfId="57" applyBorder="1" applyAlignment="1">
      <alignment horizontal="center" vertical="center" wrapText="1"/>
      <protection/>
    </xf>
    <xf numFmtId="0" fontId="0" fillId="0" borderId="10" xfId="57" applyBorder="1" applyAlignment="1">
      <alignment horizontal="center"/>
      <protection/>
    </xf>
    <xf numFmtId="0" fontId="0" fillId="0" borderId="10" xfId="57" applyFont="1" applyBorder="1" applyAlignment="1">
      <alignment horizontal="center" vertical="center" wrapText="1"/>
      <protection/>
    </xf>
    <xf numFmtId="3" fontId="0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3" fontId="0" fillId="0" borderId="10" xfId="57" applyNumberFormat="1" applyFont="1" applyBorder="1" applyAlignment="1">
      <alignment horizontal="center"/>
      <protection/>
    </xf>
    <xf numFmtId="4" fontId="4" fillId="0" borderId="10" xfId="57" applyNumberFormat="1" applyFont="1" applyBorder="1" applyAlignment="1">
      <alignment horizontal="right"/>
      <protection/>
    </xf>
    <xf numFmtId="3" fontId="4" fillId="33" borderId="10" xfId="57" applyNumberFormat="1" applyFont="1" applyFill="1" applyBorder="1" applyAlignment="1">
      <alignment horizontal="right"/>
      <protection/>
    </xf>
    <xf numFmtId="0" fontId="4" fillId="33" borderId="10" xfId="57" applyFont="1" applyFill="1" applyBorder="1" applyAlignment="1">
      <alignment horizontal="right"/>
      <protection/>
    </xf>
    <xf numFmtId="3" fontId="0" fillId="33" borderId="10" xfId="57" applyNumberFormat="1" applyFont="1" applyFill="1" applyBorder="1" applyAlignment="1">
      <alignment horizontal="right"/>
      <protection/>
    </xf>
    <xf numFmtId="181" fontId="4" fillId="0" borderId="10" xfId="57" applyNumberFormat="1" applyFont="1" applyBorder="1" applyAlignment="1">
      <alignment horizontal="center"/>
      <protection/>
    </xf>
    <xf numFmtId="1" fontId="4" fillId="0" borderId="10" xfId="57" applyNumberFormat="1" applyFont="1" applyBorder="1" applyAlignment="1">
      <alignment horizontal="center"/>
      <protection/>
    </xf>
    <xf numFmtId="0" fontId="4" fillId="33" borderId="10" xfId="57" applyFont="1" applyFill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11" xfId="57" applyFont="1" applyFill="1" applyBorder="1" applyAlignment="1">
      <alignment horizontal="center"/>
      <protection/>
    </xf>
    <xf numFmtId="181" fontId="0" fillId="0" borderId="11" xfId="57" applyNumberFormat="1" applyBorder="1" applyAlignment="1">
      <alignment horizontal="center"/>
      <protection/>
    </xf>
    <xf numFmtId="1" fontId="0" fillId="0" borderId="11" xfId="57" applyNumberFormat="1" applyBorder="1" applyAlignment="1">
      <alignment horizontal="center"/>
      <protection/>
    </xf>
    <xf numFmtId="4" fontId="0" fillId="34" borderId="11" xfId="57" applyNumberFormat="1" applyFont="1" applyFill="1" applyBorder="1" applyAlignment="1">
      <alignment horizontal="right"/>
      <protection/>
    </xf>
    <xf numFmtId="4" fontId="0" fillId="0" borderId="11" xfId="57" applyNumberFormat="1" applyFont="1" applyBorder="1" applyAlignment="1">
      <alignment horizontal="right"/>
      <protection/>
    </xf>
    <xf numFmtId="4" fontId="0" fillId="0" borderId="11" xfId="57" applyNumberFormat="1" applyBorder="1" applyAlignment="1">
      <alignment horizontal="right"/>
      <protection/>
    </xf>
    <xf numFmtId="0" fontId="0" fillId="0" borderId="12" xfId="57" applyBorder="1" applyAlignment="1">
      <alignment horizontal="center"/>
      <protection/>
    </xf>
    <xf numFmtId="0" fontId="0" fillId="0" borderId="12" xfId="57" applyFont="1" applyBorder="1" applyAlignment="1">
      <alignment horizontal="center"/>
      <protection/>
    </xf>
    <xf numFmtId="181" fontId="0" fillId="0" borderId="12" xfId="57" applyNumberFormat="1" applyBorder="1" applyAlignment="1">
      <alignment horizontal="center"/>
      <protection/>
    </xf>
    <xf numFmtId="1" fontId="0" fillId="0" borderId="12" xfId="57" applyNumberFormat="1" applyBorder="1" applyAlignment="1">
      <alignment horizontal="center"/>
      <protection/>
    </xf>
    <xf numFmtId="4" fontId="0" fillId="34" borderId="12" xfId="57" applyNumberFormat="1" applyFont="1" applyFill="1" applyBorder="1" applyAlignment="1">
      <alignment horizontal="right"/>
      <protection/>
    </xf>
    <xf numFmtId="4" fontId="0" fillId="0" borderId="12" xfId="57" applyNumberFormat="1" applyFont="1" applyBorder="1" applyAlignment="1">
      <alignment horizontal="right"/>
      <protection/>
    </xf>
    <xf numFmtId="4" fontId="0" fillId="0" borderId="12" xfId="57" applyNumberFormat="1" applyBorder="1" applyAlignment="1">
      <alignment horizontal="right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181" fontId="0" fillId="0" borderId="13" xfId="57" applyNumberFormat="1" applyBorder="1" applyAlignment="1">
      <alignment horizontal="center"/>
      <protection/>
    </xf>
    <xf numFmtId="1" fontId="0" fillId="0" borderId="13" xfId="57" applyNumberFormat="1" applyBorder="1" applyAlignment="1">
      <alignment horizontal="center"/>
      <protection/>
    </xf>
    <xf numFmtId="4" fontId="0" fillId="34" borderId="13" xfId="57" applyNumberFormat="1" applyFont="1" applyFill="1" applyBorder="1" applyAlignment="1">
      <alignment horizontal="right"/>
      <protection/>
    </xf>
    <xf numFmtId="4" fontId="0" fillId="0" borderId="13" xfId="57" applyNumberFormat="1" applyFont="1" applyBorder="1" applyAlignment="1">
      <alignment horizontal="right"/>
      <protection/>
    </xf>
    <xf numFmtId="4" fontId="0" fillId="0" borderId="13" xfId="57" applyNumberFormat="1" applyBorder="1" applyAlignment="1">
      <alignment horizontal="right"/>
      <protection/>
    </xf>
    <xf numFmtId="0" fontId="0" fillId="0" borderId="11" xfId="57" applyFill="1" applyBorder="1" applyAlignment="1">
      <alignment horizontal="center"/>
      <protection/>
    </xf>
    <xf numFmtId="4" fontId="0" fillId="34" borderId="11" xfId="57" applyNumberFormat="1" applyFill="1" applyBorder="1" applyAlignment="1">
      <alignment horizontal="right"/>
      <protection/>
    </xf>
    <xf numFmtId="0" fontId="0" fillId="0" borderId="12" xfId="57" applyFill="1" applyBorder="1" applyAlignment="1">
      <alignment horizontal="center"/>
      <protection/>
    </xf>
    <xf numFmtId="4" fontId="0" fillId="34" borderId="12" xfId="57" applyNumberFormat="1" applyFill="1" applyBorder="1" applyAlignment="1">
      <alignment horizontal="right"/>
      <protection/>
    </xf>
    <xf numFmtId="0" fontId="0" fillId="0" borderId="13" xfId="57" applyFill="1" applyBorder="1" applyAlignment="1">
      <alignment horizontal="center"/>
      <protection/>
    </xf>
    <xf numFmtId="4" fontId="0" fillId="34" borderId="13" xfId="57" applyNumberFormat="1" applyFill="1" applyBorder="1" applyAlignment="1">
      <alignment horizontal="right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4" fontId="0" fillId="0" borderId="0" xfId="57" applyNumberFormat="1" applyFill="1" applyBorder="1" applyAlignment="1">
      <alignment horizontal="right"/>
      <protection/>
    </xf>
    <xf numFmtId="0" fontId="5" fillId="0" borderId="0" xfId="57" applyFont="1" applyBorder="1" applyAlignment="1">
      <alignment horizont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left"/>
      <protection/>
    </xf>
    <xf numFmtId="3" fontId="4" fillId="0" borderId="0" xfId="57" applyNumberFormat="1" applyFont="1" applyFill="1" applyBorder="1" applyAlignment="1">
      <alignment horizontal="center"/>
      <protection/>
    </xf>
    <xf numFmtId="3" fontId="0" fillId="0" borderId="10" xfId="57" applyNumberFormat="1" applyFont="1" applyFill="1" applyBorder="1" applyAlignment="1">
      <alignment horizontal="center" vertical="center" wrapText="1"/>
      <protection/>
    </xf>
    <xf numFmtId="4" fontId="0" fillId="35" borderId="10" xfId="57" applyNumberFormat="1" applyFill="1" applyBorder="1" applyAlignment="1">
      <alignment horizontal="right" vertical="center" wrapText="1"/>
      <protection/>
    </xf>
    <xf numFmtId="4" fontId="0" fillId="33" borderId="10" xfId="57" applyNumberForma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180" fontId="5" fillId="0" borderId="10" xfId="57" applyNumberFormat="1" applyFont="1" applyFill="1" applyBorder="1" applyAlignment="1">
      <alignment horizontal="center" vertical="center"/>
      <protection/>
    </xf>
    <xf numFmtId="2" fontId="6" fillId="0" borderId="10" xfId="57" applyNumberFormat="1" applyFont="1" applyBorder="1" applyAlignment="1">
      <alignment horizontal="right" vertical="center"/>
      <protection/>
    </xf>
    <xf numFmtId="0" fontId="7" fillId="0" borderId="0" xfId="57" applyFont="1" applyBorder="1" applyAlignment="1">
      <alignment horizontal="left"/>
      <protection/>
    </xf>
    <xf numFmtId="0" fontId="8" fillId="0" borderId="0" xfId="57" applyFont="1" applyAlignment="1">
      <alignment horizontal="left"/>
      <protection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0" xfId="57" applyFont="1" applyBorder="1" applyAlignment="1">
      <alignment horizontal="center" vertical="center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0" fillId="0" borderId="15" xfId="57" applyFont="1" applyFill="1" applyBorder="1" applyAlignment="1">
      <alignment horizontal="center" vertical="center" wrapText="1"/>
      <protection/>
    </xf>
    <xf numFmtId="0" fontId="0" fillId="0" borderId="16" xfId="57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0" fillId="0" borderId="15" xfId="57" applyNumberFormat="1" applyFont="1" applyBorder="1" applyAlignment="1">
      <alignment horizontal="center" vertical="center" wrapText="1"/>
      <protection/>
    </xf>
    <xf numFmtId="3" fontId="0" fillId="0" borderId="16" xfId="57" applyNumberFormat="1" applyFont="1" applyBorder="1" applyAlignment="1">
      <alignment horizontal="center" vertical="center" wrapText="1"/>
      <protection/>
    </xf>
    <xf numFmtId="3" fontId="0" fillId="0" borderId="10" xfId="57" applyNumberFormat="1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16" xfId="57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etod-priklj-primer EDB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zoomScale="145" zoomScaleNormal="145" zoomScalePageLayoutView="0" workbookViewId="0" topLeftCell="B1">
      <selection activeCell="C8" sqref="C8"/>
    </sheetView>
  </sheetViews>
  <sheetFormatPr defaultColWidth="9.140625" defaultRowHeight="12.75"/>
  <cols>
    <col min="1" max="1" width="5.7109375" style="0" customWidth="1"/>
    <col min="2" max="2" width="4.7109375" style="0" customWidth="1"/>
  </cols>
  <sheetData>
    <row r="1" spans="2:14" ht="12.7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12.75">
      <c r="B2" s="63"/>
      <c r="C2" s="64" t="s">
        <v>12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ht="12.75">
      <c r="B3" s="65" t="s">
        <v>7</v>
      </c>
      <c r="C3" s="63" t="s">
        <v>13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2:14" ht="12.75">
      <c r="B4" s="65"/>
      <c r="C4" s="63" t="s">
        <v>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12.75">
      <c r="B5" s="65"/>
      <c r="C5" s="63" t="s">
        <v>23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ht="12.75">
      <c r="B6" s="65" t="s">
        <v>8</v>
      </c>
      <c r="C6" s="66" t="s">
        <v>15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ht="12.75">
      <c r="B7" s="65" t="s">
        <v>9</v>
      </c>
      <c r="C7" s="63" t="s">
        <v>67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ht="12.75">
      <c r="B8" s="65" t="s">
        <v>10</v>
      </c>
      <c r="C8" s="63" t="s">
        <v>16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2:14" ht="12.75">
      <c r="B9" s="65"/>
      <c r="C9" s="63" t="s">
        <v>17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2:14" ht="12.75">
      <c r="B10" s="65"/>
      <c r="C10" s="63" t="s">
        <v>24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2:14" ht="12.75">
      <c r="B11" s="65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2:14" ht="12.75">
      <c r="B12" s="65" t="s">
        <v>11</v>
      </c>
      <c r="C12" s="63" t="s">
        <v>19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2:14" ht="12.75">
      <c r="B13" s="65"/>
      <c r="C13" s="63" t="s">
        <v>20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2:14" ht="12.75">
      <c r="B14" s="65"/>
      <c r="C14" s="63" t="s">
        <v>21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2:14" ht="12.75">
      <c r="B15" s="65"/>
      <c r="C15" s="63" t="s">
        <v>22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2:14" ht="12.75">
      <c r="B16" s="65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2:14" ht="12.75">
      <c r="B17" s="65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2:14" ht="12.75">
      <c r="B18" s="65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2:14" ht="12.75">
      <c r="B19" s="65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2:14" ht="12.75">
      <c r="B20" s="65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2:14" ht="12.75">
      <c r="B21" s="65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2:14" ht="12.75">
      <c r="B22" s="65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2:14" ht="12.75">
      <c r="B23" s="65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2:14" ht="12.75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2:14" ht="12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2:14" ht="12.7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27" spans="2:14" ht="12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2:14" ht="12.75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2:14" ht="12.75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2:14" ht="12.7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4" ht="12.75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14"/>
  <sheetViews>
    <sheetView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5.7109375" style="2" customWidth="1"/>
    <col min="2" max="2" width="25.7109375" style="2" customWidth="1"/>
    <col min="3" max="3" width="17.7109375" style="2" customWidth="1"/>
    <col min="4" max="6" width="19.7109375" style="2" customWidth="1"/>
    <col min="7" max="7" width="18.7109375" style="2" customWidth="1"/>
    <col min="8" max="16384" width="9.140625" style="2" customWidth="1"/>
  </cols>
  <sheetData>
    <row r="1" ht="12.75">
      <c r="B1" s="1"/>
    </row>
    <row r="2" spans="2:4" ht="12.75">
      <c r="B2" s="53" t="s">
        <v>25</v>
      </c>
      <c r="C2" s="54"/>
      <c r="D2" s="46"/>
    </row>
    <row r="3" spans="2:4" ht="12.75">
      <c r="B3" s="71" t="s">
        <v>65</v>
      </c>
      <c r="C3" s="55" t="s">
        <v>26</v>
      </c>
      <c r="D3" s="55" t="s">
        <v>27</v>
      </c>
    </row>
    <row r="4" spans="2:4" ht="12.75">
      <c r="B4" s="72"/>
      <c r="C4" s="55" t="s">
        <v>28</v>
      </c>
      <c r="D4" s="55" t="s">
        <v>6</v>
      </c>
    </row>
    <row r="5" spans="2:4" ht="12.75">
      <c r="B5" s="7" t="s">
        <v>29</v>
      </c>
      <c r="C5" s="56">
        <f>'DTS-LV-TS'!I14</f>
        <v>0</v>
      </c>
      <c r="D5" s="57"/>
    </row>
    <row r="6" spans="2:4" ht="12.75">
      <c r="B6" s="7" t="s">
        <v>30</v>
      </c>
      <c r="C6" s="56">
        <f>'DTS-LV-Line'!L14</f>
        <v>0</v>
      </c>
      <c r="D6" s="57"/>
    </row>
    <row r="7" spans="2:4" ht="12.75">
      <c r="B7" s="7" t="s">
        <v>31</v>
      </c>
      <c r="C7" s="56">
        <f>C5+C6</f>
        <v>0</v>
      </c>
      <c r="D7" s="56">
        <f>'DTS-LV-TS'!C14</f>
        <v>5120</v>
      </c>
    </row>
    <row r="8" spans="2:3" s="48" customFormat="1" ht="12.75">
      <c r="B8" s="49"/>
      <c r="C8" s="50"/>
    </row>
    <row r="9" spans="2:3" s="48" customFormat="1" ht="12.75">
      <c r="B9" s="49"/>
      <c r="C9" s="50"/>
    </row>
    <row r="10" spans="2:7" s="47" customFormat="1" ht="15.75">
      <c r="B10" s="61" t="s">
        <v>39</v>
      </c>
      <c r="C10" s="51"/>
      <c r="D10" s="51"/>
      <c r="E10" s="51"/>
      <c r="F10" s="51"/>
      <c r="G10" s="51"/>
    </row>
    <row r="11" spans="2:7" ht="45" customHeight="1">
      <c r="B11" s="69" t="s">
        <v>32</v>
      </c>
      <c r="C11" s="73" t="s">
        <v>33</v>
      </c>
      <c r="D11" s="69" t="s">
        <v>34</v>
      </c>
      <c r="E11" s="69" t="s">
        <v>68</v>
      </c>
      <c r="F11" s="69" t="s">
        <v>35</v>
      </c>
      <c r="G11" s="52" t="s">
        <v>36</v>
      </c>
    </row>
    <row r="12" spans="2:7" ht="21.75" customHeight="1">
      <c r="B12" s="70"/>
      <c r="C12" s="74"/>
      <c r="D12" s="70"/>
      <c r="E12" s="70"/>
      <c r="F12" s="70"/>
      <c r="G12" s="52" t="s">
        <v>37</v>
      </c>
    </row>
    <row r="13" spans="2:7" ht="21.75" customHeight="1">
      <c r="B13" s="68" t="s">
        <v>38</v>
      </c>
      <c r="C13" s="67">
        <v>0.8</v>
      </c>
      <c r="D13" s="58">
        <v>1.3</v>
      </c>
      <c r="E13" s="58">
        <v>0.2</v>
      </c>
      <c r="F13" s="59">
        <v>0.25</v>
      </c>
      <c r="G13" s="60">
        <f>$C$7/($D$7*D13*(1-E13)/F13)*C13</f>
        <v>0</v>
      </c>
    </row>
    <row r="14" spans="2:7" ht="21.75" customHeight="1">
      <c r="B14" s="68" t="s">
        <v>66</v>
      </c>
      <c r="C14" s="67">
        <v>0.8</v>
      </c>
      <c r="D14" s="58">
        <v>1.3</v>
      </c>
      <c r="E14" s="58">
        <v>0.2</v>
      </c>
      <c r="F14" s="59">
        <v>0.15</v>
      </c>
      <c r="G14" s="60">
        <f>$C$7/($D$7*D14*(1-E14)/F14)*C14</f>
        <v>0</v>
      </c>
    </row>
  </sheetData>
  <sheetProtection/>
  <mergeCells count="6">
    <mergeCell ref="F11:F12"/>
    <mergeCell ref="B3:B4"/>
    <mergeCell ref="D11:D12"/>
    <mergeCell ref="E11:E12"/>
    <mergeCell ref="B11:B12"/>
    <mergeCell ref="C11:C12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14"/>
  <sheetViews>
    <sheetView zoomScale="130" zoomScaleNormal="130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5.7109375" style="2" customWidth="1"/>
    <col min="2" max="2" width="20.7109375" style="2" customWidth="1"/>
    <col min="3" max="4" width="11.7109375" style="2" customWidth="1"/>
    <col min="5" max="7" width="14.7109375" style="2" customWidth="1"/>
    <col min="8" max="8" width="14.7109375" style="3" customWidth="1"/>
    <col min="9" max="9" width="19.7109375" style="3" customWidth="1"/>
    <col min="10" max="16384" width="9.140625" style="2" customWidth="1"/>
  </cols>
  <sheetData>
    <row r="1" ht="12.75">
      <c r="B1" s="1"/>
    </row>
    <row r="2" ht="12.75">
      <c r="B2" s="4" t="s">
        <v>40</v>
      </c>
    </row>
    <row r="3" spans="2:9" ht="25.5" customHeight="1">
      <c r="B3" s="80" t="s">
        <v>64</v>
      </c>
      <c r="C3" s="78" t="s">
        <v>41</v>
      </c>
      <c r="D3" s="78" t="s">
        <v>42</v>
      </c>
      <c r="E3" s="77" t="s">
        <v>43</v>
      </c>
      <c r="F3" s="77"/>
      <c r="G3" s="77"/>
      <c r="H3" s="77"/>
      <c r="I3" s="75" t="s">
        <v>49</v>
      </c>
    </row>
    <row r="4" spans="2:9" ht="25.5">
      <c r="B4" s="81"/>
      <c r="C4" s="79"/>
      <c r="D4" s="79"/>
      <c r="E4" s="8" t="s">
        <v>46</v>
      </c>
      <c r="F4" s="8" t="s">
        <v>47</v>
      </c>
      <c r="G4" s="7" t="s">
        <v>48</v>
      </c>
      <c r="H4" s="8" t="s">
        <v>31</v>
      </c>
      <c r="I4" s="76"/>
    </row>
    <row r="5" spans="2:9" ht="12.75">
      <c r="B5" s="9"/>
      <c r="C5" s="6" t="s">
        <v>0</v>
      </c>
      <c r="D5" s="10" t="s">
        <v>44</v>
      </c>
      <c r="E5" s="11" t="s">
        <v>45</v>
      </c>
      <c r="F5" s="11" t="s">
        <v>45</v>
      </c>
      <c r="G5" s="11" t="s">
        <v>45</v>
      </c>
      <c r="H5" s="11" t="s">
        <v>45</v>
      </c>
      <c r="I5" s="11" t="s">
        <v>28</v>
      </c>
    </row>
    <row r="6" spans="2:9" ht="12.75">
      <c r="B6" s="19" t="s">
        <v>1</v>
      </c>
      <c r="C6" s="40">
        <v>630</v>
      </c>
      <c r="D6" s="40">
        <v>2</v>
      </c>
      <c r="E6" s="23"/>
      <c r="F6" s="23"/>
      <c r="G6" s="41"/>
      <c r="H6" s="24">
        <f>E6+F6+G6</f>
        <v>0</v>
      </c>
      <c r="I6" s="25">
        <f>H6*D6</f>
        <v>0</v>
      </c>
    </row>
    <row r="7" spans="2:9" ht="12.75">
      <c r="B7" s="26" t="s">
        <v>1</v>
      </c>
      <c r="C7" s="42">
        <v>400</v>
      </c>
      <c r="D7" s="42">
        <v>1</v>
      </c>
      <c r="E7" s="30"/>
      <c r="F7" s="30"/>
      <c r="G7" s="43"/>
      <c r="H7" s="31">
        <f aca="true" t="shared" si="0" ref="H7:H13">E7+F7+G7</f>
        <v>0</v>
      </c>
      <c r="I7" s="32">
        <f aca="true" t="shared" si="1" ref="I7:I13">H7*D7</f>
        <v>0</v>
      </c>
    </row>
    <row r="8" spans="2:9" ht="12.75">
      <c r="B8" s="26" t="s">
        <v>2</v>
      </c>
      <c r="C8" s="42">
        <v>400</v>
      </c>
      <c r="D8" s="42">
        <v>1</v>
      </c>
      <c r="E8" s="30"/>
      <c r="F8" s="30"/>
      <c r="G8" s="43"/>
      <c r="H8" s="31">
        <f t="shared" si="0"/>
        <v>0</v>
      </c>
      <c r="I8" s="32">
        <f t="shared" si="1"/>
        <v>0</v>
      </c>
    </row>
    <row r="9" spans="2:9" ht="12.75">
      <c r="B9" s="26" t="s">
        <v>2</v>
      </c>
      <c r="C9" s="42">
        <v>250</v>
      </c>
      <c r="D9" s="42">
        <v>2</v>
      </c>
      <c r="E9" s="30"/>
      <c r="F9" s="30"/>
      <c r="G9" s="43"/>
      <c r="H9" s="31">
        <f t="shared" si="0"/>
        <v>0</v>
      </c>
      <c r="I9" s="32">
        <f t="shared" si="1"/>
        <v>0</v>
      </c>
    </row>
    <row r="10" spans="2:9" ht="12.75">
      <c r="B10" s="26" t="s">
        <v>3</v>
      </c>
      <c r="C10" s="42">
        <v>630</v>
      </c>
      <c r="D10" s="42">
        <v>2</v>
      </c>
      <c r="E10" s="30"/>
      <c r="F10" s="30"/>
      <c r="G10" s="43"/>
      <c r="H10" s="31">
        <f t="shared" si="0"/>
        <v>0</v>
      </c>
      <c r="I10" s="32">
        <f t="shared" si="1"/>
        <v>0</v>
      </c>
    </row>
    <row r="11" spans="2:9" ht="12.75">
      <c r="B11" s="26" t="s">
        <v>3</v>
      </c>
      <c r="C11" s="42">
        <v>400</v>
      </c>
      <c r="D11" s="42">
        <v>1</v>
      </c>
      <c r="E11" s="30"/>
      <c r="F11" s="30"/>
      <c r="G11" s="43"/>
      <c r="H11" s="31">
        <f t="shared" si="0"/>
        <v>0</v>
      </c>
      <c r="I11" s="32">
        <f t="shared" si="1"/>
        <v>0</v>
      </c>
    </row>
    <row r="12" spans="2:9" ht="12.75">
      <c r="B12" s="26" t="s">
        <v>4</v>
      </c>
      <c r="C12" s="42">
        <v>400</v>
      </c>
      <c r="D12" s="42">
        <v>1</v>
      </c>
      <c r="E12" s="30"/>
      <c r="F12" s="30"/>
      <c r="G12" s="43"/>
      <c r="H12" s="31">
        <f t="shared" si="0"/>
        <v>0</v>
      </c>
      <c r="I12" s="32">
        <f t="shared" si="1"/>
        <v>0</v>
      </c>
    </row>
    <row r="13" spans="2:9" ht="12.75">
      <c r="B13" s="34" t="s">
        <v>4</v>
      </c>
      <c r="C13" s="44">
        <v>250</v>
      </c>
      <c r="D13" s="44">
        <v>2</v>
      </c>
      <c r="E13" s="37"/>
      <c r="F13" s="37"/>
      <c r="G13" s="45"/>
      <c r="H13" s="38">
        <f t="shared" si="0"/>
        <v>0</v>
      </c>
      <c r="I13" s="39">
        <f t="shared" si="1"/>
        <v>0</v>
      </c>
    </row>
    <row r="14" spans="2:9" ht="12.75">
      <c r="B14" s="9" t="s">
        <v>50</v>
      </c>
      <c r="C14" s="9">
        <f>C6*D6+C7*D7+C8*D8+C9*D9+C10*D10+C11*D11+C12*D12+C13*D13</f>
        <v>5120</v>
      </c>
      <c r="D14" s="9">
        <f>SUM(D6:D13)</f>
        <v>12</v>
      </c>
      <c r="E14" s="13"/>
      <c r="F14" s="13"/>
      <c r="G14" s="14"/>
      <c r="H14" s="15"/>
      <c r="I14" s="12">
        <f>SUM(I6:I13)</f>
        <v>0</v>
      </c>
    </row>
  </sheetData>
  <sheetProtection/>
  <mergeCells count="5">
    <mergeCell ref="I3:I4"/>
    <mergeCell ref="E3:H3"/>
    <mergeCell ref="C3:C4"/>
    <mergeCell ref="B3:B4"/>
    <mergeCell ref="D3:D4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14"/>
  <sheetViews>
    <sheetView tabSelected="1" zoomScale="115" zoomScaleNormal="115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5.7109375" style="2" customWidth="1"/>
    <col min="2" max="2" width="15.7109375" style="2" customWidth="1"/>
    <col min="3" max="3" width="22.7109375" style="2" customWidth="1"/>
    <col min="4" max="4" width="9.140625" style="2" customWidth="1"/>
    <col min="5" max="6" width="7.7109375" style="2" customWidth="1"/>
    <col min="7" max="7" width="8.7109375" style="2" customWidth="1"/>
    <col min="8" max="9" width="12.7109375" style="2" customWidth="1"/>
    <col min="10" max="10" width="12.7109375" style="3" customWidth="1"/>
    <col min="11" max="11" width="14.7109375" style="3" customWidth="1"/>
    <col min="12" max="12" width="15.7109375" style="3" customWidth="1"/>
    <col min="13" max="16384" width="9.140625" style="2" customWidth="1"/>
  </cols>
  <sheetData>
    <row r="1" ht="12.75">
      <c r="B1" s="1"/>
    </row>
    <row r="2" ht="12.75">
      <c r="B2" s="62" t="s">
        <v>51</v>
      </c>
    </row>
    <row r="3" spans="2:12" ht="12.75" customHeight="1">
      <c r="B3" s="80" t="s">
        <v>52</v>
      </c>
      <c r="C3" s="78" t="s">
        <v>53</v>
      </c>
      <c r="D3" s="78" t="s">
        <v>54</v>
      </c>
      <c r="E3" s="78" t="s">
        <v>55</v>
      </c>
      <c r="F3" s="78" t="s">
        <v>56</v>
      </c>
      <c r="G3" s="78" t="s">
        <v>57</v>
      </c>
      <c r="H3" s="77" t="s">
        <v>58</v>
      </c>
      <c r="I3" s="77"/>
      <c r="J3" s="77"/>
      <c r="K3" s="78" t="s">
        <v>48</v>
      </c>
      <c r="L3" s="75" t="s">
        <v>49</v>
      </c>
    </row>
    <row r="4" spans="2:12" ht="12.75">
      <c r="B4" s="81"/>
      <c r="C4" s="79"/>
      <c r="D4" s="79"/>
      <c r="E4" s="79"/>
      <c r="F4" s="79"/>
      <c r="G4" s="82"/>
      <c r="H4" s="7" t="s">
        <v>59</v>
      </c>
      <c r="I4" s="5" t="s">
        <v>47</v>
      </c>
      <c r="J4" s="8" t="s">
        <v>31</v>
      </c>
      <c r="K4" s="82"/>
      <c r="L4" s="76"/>
    </row>
    <row r="5" spans="2:12" ht="12.75">
      <c r="B5" s="5"/>
      <c r="C5" s="5"/>
      <c r="D5" s="5" t="s">
        <v>5</v>
      </c>
      <c r="E5" s="7" t="s">
        <v>44</v>
      </c>
      <c r="F5" s="7" t="s">
        <v>44</v>
      </c>
      <c r="G5" s="5" t="s">
        <v>5</v>
      </c>
      <c r="H5" s="7" t="s">
        <v>60</v>
      </c>
      <c r="I5" s="7" t="s">
        <v>60</v>
      </c>
      <c r="J5" s="7" t="s">
        <v>60</v>
      </c>
      <c r="K5" s="7" t="s">
        <v>61</v>
      </c>
      <c r="L5" s="11" t="s">
        <v>28</v>
      </c>
    </row>
    <row r="6" spans="2:12" ht="12.75">
      <c r="B6" s="19" t="s">
        <v>1</v>
      </c>
      <c r="C6" s="20" t="s">
        <v>62</v>
      </c>
      <c r="D6" s="21">
        <v>0.3</v>
      </c>
      <c r="E6" s="22">
        <v>4</v>
      </c>
      <c r="F6" s="22">
        <v>2</v>
      </c>
      <c r="G6" s="21">
        <f>D6*E6*F6</f>
        <v>2.4</v>
      </c>
      <c r="H6" s="23"/>
      <c r="I6" s="23"/>
      <c r="J6" s="24">
        <f>H6+I6</f>
        <v>0</v>
      </c>
      <c r="K6" s="23"/>
      <c r="L6" s="25">
        <f>G6*J6+K6*E6*F6</f>
        <v>0</v>
      </c>
    </row>
    <row r="7" spans="2:12" ht="12.75">
      <c r="B7" s="26" t="s">
        <v>1</v>
      </c>
      <c r="C7" s="27" t="s">
        <v>62</v>
      </c>
      <c r="D7" s="28">
        <v>0.3</v>
      </c>
      <c r="E7" s="29">
        <v>4</v>
      </c>
      <c r="F7" s="29">
        <v>1</v>
      </c>
      <c r="G7" s="28">
        <f aca="true" t="shared" si="0" ref="G7:G13">D7*E7*F7</f>
        <v>1.2</v>
      </c>
      <c r="H7" s="30"/>
      <c r="I7" s="30"/>
      <c r="J7" s="31">
        <f aca="true" t="shared" si="1" ref="J7:J13">H7+I7</f>
        <v>0</v>
      </c>
      <c r="K7" s="30"/>
      <c r="L7" s="25">
        <f aca="true" t="shared" si="2" ref="L7:L13">G7*J7+K7*E7*F7</f>
        <v>0</v>
      </c>
    </row>
    <row r="8" spans="2:12" ht="12.75">
      <c r="B8" s="26" t="s">
        <v>2</v>
      </c>
      <c r="C8" s="27" t="s">
        <v>63</v>
      </c>
      <c r="D8" s="28">
        <v>0.3</v>
      </c>
      <c r="E8" s="29">
        <v>2</v>
      </c>
      <c r="F8" s="29">
        <v>1</v>
      </c>
      <c r="G8" s="28">
        <f t="shared" si="0"/>
        <v>0.6</v>
      </c>
      <c r="H8" s="30"/>
      <c r="I8" s="30"/>
      <c r="J8" s="31">
        <f t="shared" si="1"/>
        <v>0</v>
      </c>
      <c r="K8" s="30"/>
      <c r="L8" s="25">
        <f t="shared" si="2"/>
        <v>0</v>
      </c>
    </row>
    <row r="9" spans="2:12" ht="12.75">
      <c r="B9" s="26" t="s">
        <v>2</v>
      </c>
      <c r="C9" s="27" t="s">
        <v>63</v>
      </c>
      <c r="D9" s="28">
        <v>0.3</v>
      </c>
      <c r="E9" s="29">
        <v>2</v>
      </c>
      <c r="F9" s="29">
        <v>2</v>
      </c>
      <c r="G9" s="28">
        <f t="shared" si="0"/>
        <v>1.2</v>
      </c>
      <c r="H9" s="30"/>
      <c r="I9" s="30"/>
      <c r="J9" s="31">
        <f t="shared" si="1"/>
        <v>0</v>
      </c>
      <c r="K9" s="30"/>
      <c r="L9" s="25">
        <f t="shared" si="2"/>
        <v>0</v>
      </c>
    </row>
    <row r="10" spans="2:12" ht="12.75">
      <c r="B10" s="26" t="s">
        <v>3</v>
      </c>
      <c r="C10" s="33" t="s">
        <v>62</v>
      </c>
      <c r="D10" s="28">
        <v>0.3</v>
      </c>
      <c r="E10" s="29">
        <v>4</v>
      </c>
      <c r="F10" s="29">
        <v>2</v>
      </c>
      <c r="G10" s="28">
        <f t="shared" si="0"/>
        <v>2.4</v>
      </c>
      <c r="H10" s="30"/>
      <c r="I10" s="30"/>
      <c r="J10" s="31">
        <f t="shared" si="1"/>
        <v>0</v>
      </c>
      <c r="K10" s="30"/>
      <c r="L10" s="25">
        <f t="shared" si="2"/>
        <v>0</v>
      </c>
    </row>
    <row r="11" spans="2:12" ht="12.75">
      <c r="B11" s="26" t="s">
        <v>3</v>
      </c>
      <c r="C11" s="27" t="s">
        <v>62</v>
      </c>
      <c r="D11" s="28">
        <v>0.3</v>
      </c>
      <c r="E11" s="29">
        <v>4</v>
      </c>
      <c r="F11" s="29">
        <v>1</v>
      </c>
      <c r="G11" s="28">
        <f t="shared" si="0"/>
        <v>1.2</v>
      </c>
      <c r="H11" s="30"/>
      <c r="I11" s="30"/>
      <c r="J11" s="31">
        <f t="shared" si="1"/>
        <v>0</v>
      </c>
      <c r="K11" s="30"/>
      <c r="L11" s="25">
        <f t="shared" si="2"/>
        <v>0</v>
      </c>
    </row>
    <row r="12" spans="2:12" ht="12.75">
      <c r="B12" s="26" t="s">
        <v>4</v>
      </c>
      <c r="C12" s="27" t="s">
        <v>63</v>
      </c>
      <c r="D12" s="28">
        <v>0.3</v>
      </c>
      <c r="E12" s="29">
        <v>2</v>
      </c>
      <c r="F12" s="29">
        <v>1</v>
      </c>
      <c r="G12" s="28">
        <f t="shared" si="0"/>
        <v>0.6</v>
      </c>
      <c r="H12" s="30"/>
      <c r="I12" s="30"/>
      <c r="J12" s="31">
        <f t="shared" si="1"/>
        <v>0</v>
      </c>
      <c r="K12" s="30"/>
      <c r="L12" s="25">
        <f t="shared" si="2"/>
        <v>0</v>
      </c>
    </row>
    <row r="13" spans="2:12" ht="12.75">
      <c r="B13" s="34" t="s">
        <v>4</v>
      </c>
      <c r="C13" s="27" t="s">
        <v>63</v>
      </c>
      <c r="D13" s="35">
        <v>0.3</v>
      </c>
      <c r="E13" s="36">
        <v>2</v>
      </c>
      <c r="F13" s="36">
        <v>2</v>
      </c>
      <c r="G13" s="35">
        <f t="shared" si="0"/>
        <v>1.2</v>
      </c>
      <c r="H13" s="37"/>
      <c r="I13" s="37"/>
      <c r="J13" s="38">
        <f t="shared" si="1"/>
        <v>0</v>
      </c>
      <c r="K13" s="37"/>
      <c r="L13" s="25">
        <f t="shared" si="2"/>
        <v>0</v>
      </c>
    </row>
    <row r="14" spans="2:12" ht="12.75">
      <c r="B14" s="9" t="s">
        <v>50</v>
      </c>
      <c r="C14" s="9"/>
      <c r="D14" s="18"/>
      <c r="E14" s="17">
        <f>SUM(E6:E13)</f>
        <v>24</v>
      </c>
      <c r="F14" s="17">
        <f>SUM(F6:F13)</f>
        <v>12</v>
      </c>
      <c r="G14" s="16">
        <f>SUM(G6:G13)</f>
        <v>10.799999999999997</v>
      </c>
      <c r="H14" s="13"/>
      <c r="I14" s="13"/>
      <c r="J14" s="15"/>
      <c r="K14" s="12">
        <f>SUM(K6:K13)</f>
        <v>0</v>
      </c>
      <c r="L14" s="12">
        <f>SUM(L6:L13)</f>
        <v>0</v>
      </c>
    </row>
  </sheetData>
  <sheetProtection/>
  <mergeCells count="9">
    <mergeCell ref="L3:L4"/>
    <mergeCell ref="H3:J3"/>
    <mergeCell ref="B3:B4"/>
    <mergeCell ref="C3:C4"/>
    <mergeCell ref="D3:D4"/>
    <mergeCell ref="E3:E4"/>
    <mergeCell ref="F3:F4"/>
    <mergeCell ref="G3:G4"/>
    <mergeCell ref="K3:K4"/>
  </mergeCells>
  <printOptions horizontalCentered="1"/>
  <pageMargins left="0.48" right="0.52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2008-08-21T10:39:02Z</cp:lastPrinted>
  <dcterms:created xsi:type="dcterms:W3CDTF">2008-08-19T09:22:05Z</dcterms:created>
  <dcterms:modified xsi:type="dcterms:W3CDTF">2010-03-29T10:57:42Z</dcterms:modified>
  <cp:category/>
  <cp:version/>
  <cp:contentType/>
  <cp:contentStatus/>
</cp:coreProperties>
</file>