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PUTSTVO" sheetId="1" r:id="rId1"/>
    <sheet name="DTS-NN-Cena" sheetId="2" r:id="rId2"/>
    <sheet name="DTS-NN-TS" sheetId="3" r:id="rId3"/>
    <sheet name="DTS-NN-Vod" sheetId="4" r:id="rId4"/>
  </sheets>
  <definedNames>
    <definedName name="_xlnm.Print_Area" localSheetId="1">'DTS-NN-Cena'!$B$2:$G$14</definedName>
    <definedName name="_xlnm.Print_Area" localSheetId="2">'DTS-NN-TS'!$B$2:$I$14</definedName>
    <definedName name="_xlnm.Print_Area" localSheetId="3">'DTS-NN-Vod'!$B$2:$L$14</definedName>
  </definedNames>
  <calcPr fullCalcOnLoad="1"/>
</workbook>
</file>

<file path=xl/sharedStrings.xml><?xml version="1.0" encoding="utf-8"?>
<sst xmlns="http://schemas.openxmlformats.org/spreadsheetml/2006/main" count="103" uniqueCount="68">
  <si>
    <t>(kVA)</t>
  </si>
  <si>
    <t>MBTS 10/0,4 kV</t>
  </si>
  <si>
    <t>STS 10/0,4 kV</t>
  </si>
  <si>
    <t>MBTS 20/0,4 kV</t>
  </si>
  <si>
    <t>STS 20/0,4 kV</t>
  </si>
  <si>
    <t>(km)</t>
  </si>
  <si>
    <t>(kW)</t>
  </si>
  <si>
    <t>Инсталисана снага</t>
  </si>
  <si>
    <t>Количина</t>
  </si>
  <si>
    <t>Јединична цена</t>
  </si>
  <si>
    <t>Опреме и материјала</t>
  </si>
  <si>
    <t>Радова</t>
  </si>
  <si>
    <t>Укупно</t>
  </si>
  <si>
    <t>УКУПНИ ТРОШКОВИ</t>
  </si>
  <si>
    <t>Трансформаторска станица</t>
  </si>
  <si>
    <t>(ком)</t>
  </si>
  <si>
    <t>(дин/ком)</t>
  </si>
  <si>
    <t>(дин)</t>
  </si>
  <si>
    <t>НН водови из ТС</t>
  </si>
  <si>
    <t xml:space="preserve">УКУПНО </t>
  </si>
  <si>
    <t>Јединичне цене</t>
  </si>
  <si>
    <t>Тип вода</t>
  </si>
  <si>
    <t>Број водова по ТС</t>
  </si>
  <si>
    <t>Просечна дужина једног вода</t>
  </si>
  <si>
    <t>Број ТС</t>
  </si>
  <si>
    <t>Кабловски PP00-A 4x150</t>
  </si>
  <si>
    <t>(дин/km)</t>
  </si>
  <si>
    <t>Укупна дужина водова</t>
  </si>
  <si>
    <t>ТС</t>
  </si>
  <si>
    <t>НН водова</t>
  </si>
  <si>
    <t>Објекат који се прикључује</t>
  </si>
  <si>
    <t>Коефицијент оптрећења у зимском периоду</t>
  </si>
  <si>
    <t>Фактор једновремености оптерећења</t>
  </si>
  <si>
    <t>Коефицијент резерве у капацитету</t>
  </si>
  <si>
    <t>ДЕО ТРОШКОВА СИСТЕМА</t>
  </si>
  <si>
    <t>(дин/kW)</t>
  </si>
  <si>
    <t>Трошкови</t>
  </si>
  <si>
    <t>Елемент мреже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</si>
  <si>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</si>
  <si>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</si>
  <si>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</si>
  <si>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</si>
  <si>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</si>
  <si>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</si>
  <si>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- јединични трошак радова представља трошак радова за изградњу једне трафо станице</t>
  </si>
  <si>
    <t>- јединични трошак опреме и материјала представља трошак опреме и материјала једне трафо станице</t>
  </si>
  <si>
    <t>5.</t>
  </si>
  <si>
    <t>Вода</t>
  </si>
  <si>
    <t>(дин/воду)</t>
  </si>
  <si>
    <t>Табела 2.1.3 - попуњавају се подаци:</t>
  </si>
  <si>
    <t>Табела 2.1.4 - попуњавају се подаци:</t>
  </si>
  <si>
    <t>Табела 2.1.1 - Дистрибутивна мрежа дефинисана методологијом</t>
  </si>
  <si>
    <t>Табела 2.1.2 - ДЕО ТРОШКОВА СИСТЕМА ЗА ОБЈЕКТЕ ПРИКЉУЧЕНЕ НА НИСКОНАПОНСКУ МРЕЖУ</t>
  </si>
  <si>
    <t>Табела 2.1.3 - ТРОШКОВИ ДЕЛА СИСТЕМА ЗА ОБЈЕКТЕ ПРИКЉУЧЕНЕ НА НИСКОНАПОНСКУ МРЕЖУ - ТРАНСФОРМАТОРСКЕ СТАНИЦЕ</t>
  </si>
  <si>
    <t>Табела 2.1.4 - ТРОШКОВИ ДЕЛА СИСТЕМА ЗА ОБЈЕКТЕ ПРИКЉУЧЕНЕ НА НИСКОНАПОНСКУ МРЕЖУ - ВОДОВИ</t>
  </si>
  <si>
    <t>- јединични трошак радова представља трошак радова за изградњу 1 km надземног вода или кабла</t>
  </si>
  <si>
    <t>- јединични трошак вода представља цену 1 km надземног вода или кабла</t>
  </si>
  <si>
    <t>Пројектовање и остала докум.</t>
  </si>
  <si>
    <t>Табела 2.1.1 се не попуњава јер преузима податке из табела 2.3 и 2.4</t>
  </si>
  <si>
    <t>Табела 2.1.2 се не попуњава јер аутоматски израчунава део трошкова система</t>
  </si>
  <si>
    <t>- јединични трошак пројектовања и обезбеђења остале документације је трошак који се односи на једну трафо станицу</t>
  </si>
  <si>
    <t>- трошак пројектовања и обезбеђења остале документације је трошак који се односи на један надземни вод или кабл</t>
  </si>
  <si>
    <t>Уколико на подручију ЕД не постоји мрежа одређеног напонског нивоа, узети податке из ЕД у којој та мреже постоји.</t>
  </si>
  <si>
    <t>Са мерењем снаге</t>
  </si>
  <si>
    <t>Без мерења снаге</t>
  </si>
  <si>
    <t>Коефицијент учешћа купца у делу трошкова система</t>
  </si>
  <si>
    <t>На пример, у ЕД Центар, цене 20 kV мреже узети из ЕД Електровојводина или ЕД Електросрбија.</t>
  </si>
  <si>
    <t>Надземни СКС X00-A 3x70+54,6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</si>
</sst>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  <numFmt numFmtId="17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4" fillId="0" borderId="10" xfId="57" applyNumberFormat="1" applyFont="1" applyBorder="1" applyAlignment="1">
      <alignment horizontal="right"/>
      <protection/>
    </xf>
    <xf numFmtId="3" fontId="4" fillId="33" borderId="10" xfId="57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173" fontId="4" fillId="0" borderId="10" xfId="57" applyNumberFormat="1" applyFont="1" applyBorder="1" applyAlignment="1">
      <alignment horizontal="center"/>
      <protection/>
    </xf>
    <xf numFmtId="1" fontId="4" fillId="0" borderId="10" xfId="57" applyNumberFormat="1" applyFont="1" applyBorder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173" fontId="0" fillId="0" borderId="11" xfId="57" applyNumberFormat="1" applyBorder="1" applyAlignment="1">
      <alignment horizontal="center"/>
      <protection/>
    </xf>
    <xf numFmtId="1" fontId="0" fillId="0" borderId="11" xfId="57" applyNumberFormat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right"/>
      <protection/>
    </xf>
    <xf numFmtId="4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Border="1" applyAlignment="1">
      <alignment horizontal="right"/>
      <protection/>
    </xf>
    <xf numFmtId="0" fontId="0" fillId="0" borderId="12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173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4" fontId="0" fillId="34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4" fontId="0" fillId="0" borderId="12" xfId="57" applyNumberFormat="1" applyBorder="1" applyAlignment="1">
      <alignment horizontal="righ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73" fontId="0" fillId="0" borderId="13" xfId="57" applyNumberFormat="1" applyBorder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4" fontId="0" fillId="34" borderId="13" xfId="57" applyNumberFormat="1" applyFont="1" applyFill="1" applyBorder="1" applyAlignment="1">
      <alignment horizontal="right"/>
      <protection/>
    </xf>
    <xf numFmtId="4" fontId="0" fillId="0" borderId="13" xfId="57" applyNumberFormat="1" applyFont="1" applyBorder="1" applyAlignment="1">
      <alignment horizontal="right"/>
      <protection/>
    </xf>
    <xf numFmtId="4" fontId="0" fillId="0" borderId="13" xfId="57" applyNumberFormat="1" applyBorder="1" applyAlignment="1">
      <alignment horizontal="right"/>
      <protection/>
    </xf>
    <xf numFmtId="0" fontId="0" fillId="0" borderId="11" xfId="57" applyFill="1" applyBorder="1" applyAlignment="1">
      <alignment horizontal="center"/>
      <protection/>
    </xf>
    <xf numFmtId="4" fontId="0" fillId="34" borderId="11" xfId="57" applyNumberFormat="1" applyFill="1" applyBorder="1" applyAlignment="1">
      <alignment horizontal="right"/>
      <protection/>
    </xf>
    <xf numFmtId="0" fontId="0" fillId="0" borderId="12" xfId="57" applyFill="1" applyBorder="1" applyAlignment="1">
      <alignment horizontal="center"/>
      <protection/>
    </xf>
    <xf numFmtId="4" fontId="0" fillId="34" borderId="12" xfId="57" applyNumberFormat="1" applyFill="1" applyBorder="1" applyAlignment="1">
      <alignment horizontal="right"/>
      <protection/>
    </xf>
    <xf numFmtId="0" fontId="0" fillId="0" borderId="13" xfId="57" applyFill="1" applyBorder="1" applyAlignment="1">
      <alignment horizontal="center"/>
      <protection/>
    </xf>
    <xf numFmtId="4" fontId="0" fillId="34" borderId="13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4" fontId="0" fillId="33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0" fillId="0" borderId="15" xfId="57" applyNumberFormat="1" applyFont="1" applyBorder="1" applyAlignment="1">
      <alignment horizontal="center" vertical="center" wrapText="1"/>
      <protection/>
    </xf>
    <xf numFmtId="3" fontId="0" fillId="0" borderId="16" xfId="57" applyNumberFormat="1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6" xfId="57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2.75">
      <c r="B2" s="63"/>
      <c r="C2" s="64" t="s">
        <v>38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2.75">
      <c r="B3" s="65" t="s">
        <v>39</v>
      </c>
      <c r="C3" s="63" t="s">
        <v>40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2.75">
      <c r="B4" s="65"/>
      <c r="C4" s="63" t="s">
        <v>62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2.75">
      <c r="B5" s="65"/>
      <c r="C5" s="63" t="s">
        <v>66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2.75">
      <c r="B6" s="65" t="s">
        <v>41</v>
      </c>
      <c r="C6" s="66" t="s">
        <v>58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2.75">
      <c r="B7" s="65" t="s">
        <v>42</v>
      </c>
      <c r="C7" s="63" t="s">
        <v>59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2.75">
      <c r="B8" s="65" t="s">
        <v>43</v>
      </c>
      <c r="C8" s="63" t="s">
        <v>49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ht="12.75">
      <c r="B9" s="65"/>
      <c r="C9" s="63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2.75">
      <c r="B10" s="65"/>
      <c r="C10" s="63" t="s">
        <v>44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2.75">
      <c r="B11" s="65"/>
      <c r="C11" s="63" t="s">
        <v>60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2.75">
      <c r="B12" s="65" t="s">
        <v>46</v>
      </c>
      <c r="C12" s="63" t="s">
        <v>50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2:14" ht="12.75">
      <c r="B13" s="65"/>
      <c r="C13" s="63" t="s">
        <v>56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ht="12.75">
      <c r="B14" s="65"/>
      <c r="C14" s="63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2:14" ht="12.75">
      <c r="B15" s="65"/>
      <c r="C15" s="63" t="s">
        <v>61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12.75">
      <c r="B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14" ht="12.75"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2:14" ht="12.75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2:14" ht="12.75"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2:14" ht="12.75">
      <c r="B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2:14" ht="12.75">
      <c r="B21" s="6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2:14" ht="12.75">
      <c r="B22" s="6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2:14" ht="12.75">
      <c r="B23" s="6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2:14" ht="12.7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2:14" ht="12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2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2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2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14" ht="12.7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4" ht="12.7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53" t="s">
        <v>51</v>
      </c>
      <c r="C2" s="54"/>
      <c r="D2" s="46"/>
    </row>
    <row r="3" spans="2:4" ht="12.75">
      <c r="B3" s="71" t="s">
        <v>37</v>
      </c>
      <c r="C3" s="55" t="s">
        <v>36</v>
      </c>
      <c r="D3" s="55" t="s">
        <v>7</v>
      </c>
    </row>
    <row r="4" spans="2:4" ht="12.75">
      <c r="B4" s="72"/>
      <c r="C4" s="55" t="s">
        <v>17</v>
      </c>
      <c r="D4" s="55" t="s">
        <v>6</v>
      </c>
    </row>
    <row r="5" spans="2:4" ht="12.75">
      <c r="B5" s="7" t="s">
        <v>28</v>
      </c>
      <c r="C5" s="56">
        <f>'DTS-NN-TS'!I14</f>
        <v>0</v>
      </c>
      <c r="D5" s="57"/>
    </row>
    <row r="6" spans="2:4" ht="12.75">
      <c r="B6" s="7" t="s">
        <v>29</v>
      </c>
      <c r="C6" s="56">
        <f>'DTS-NN-Vod'!L14</f>
        <v>0</v>
      </c>
      <c r="D6" s="57"/>
    </row>
    <row r="7" spans="2:4" ht="12.75">
      <c r="B7" s="7" t="s">
        <v>12</v>
      </c>
      <c r="C7" s="56">
        <f>C5+C6</f>
        <v>0</v>
      </c>
      <c r="D7" s="56">
        <f>'DTS-NN-TS'!C14</f>
        <v>5120</v>
      </c>
    </row>
    <row r="8" spans="2:3" s="48" customFormat="1" ht="12.75">
      <c r="B8" s="49"/>
      <c r="C8" s="50"/>
    </row>
    <row r="9" spans="2:3" s="48" customFormat="1" ht="12.75">
      <c r="B9" s="49"/>
      <c r="C9" s="50"/>
    </row>
    <row r="10" spans="2:7" s="47" customFormat="1" ht="15.75">
      <c r="B10" s="61" t="s">
        <v>52</v>
      </c>
      <c r="C10" s="51"/>
      <c r="D10" s="51"/>
      <c r="E10" s="51"/>
      <c r="F10" s="51"/>
      <c r="G10" s="51"/>
    </row>
    <row r="11" spans="2:7" ht="45" customHeight="1">
      <c r="B11" s="69" t="s">
        <v>30</v>
      </c>
      <c r="C11" s="73" t="s">
        <v>65</v>
      </c>
      <c r="D11" s="69" t="s">
        <v>31</v>
      </c>
      <c r="E11" s="69" t="s">
        <v>33</v>
      </c>
      <c r="F11" s="69" t="s">
        <v>32</v>
      </c>
      <c r="G11" s="52" t="s">
        <v>34</v>
      </c>
    </row>
    <row r="12" spans="2:7" ht="21.75" customHeight="1">
      <c r="B12" s="70"/>
      <c r="C12" s="74"/>
      <c r="D12" s="70"/>
      <c r="E12" s="70"/>
      <c r="F12" s="70"/>
      <c r="G12" s="52" t="s">
        <v>35</v>
      </c>
    </row>
    <row r="13" spans="2:7" ht="21.75" customHeight="1">
      <c r="B13" s="68" t="s">
        <v>63</v>
      </c>
      <c r="C13" s="67">
        <v>0.3</v>
      </c>
      <c r="D13" s="58">
        <v>1.3</v>
      </c>
      <c r="E13" s="58">
        <v>0.2</v>
      </c>
      <c r="F13" s="59">
        <v>0.25</v>
      </c>
      <c r="G13" s="60">
        <f>$C$7/($D$7*D13*(1-E13)/F13)*C13</f>
        <v>0</v>
      </c>
    </row>
    <row r="14" spans="2:7" ht="21.75" customHeight="1">
      <c r="B14" s="68" t="s">
        <v>64</v>
      </c>
      <c r="C14" s="67">
        <v>0.3</v>
      </c>
      <c r="D14" s="58">
        <v>1.3</v>
      </c>
      <c r="E14" s="58">
        <v>0.2</v>
      </c>
      <c r="F14" s="59">
        <v>0.15</v>
      </c>
      <c r="G14" s="60">
        <f>$C$7/($D$7*D14*(1-E14)/F14)*C14</f>
        <v>0</v>
      </c>
    </row>
  </sheetData>
  <sheetProtection/>
  <mergeCells count="6">
    <mergeCell ref="F11:F12"/>
    <mergeCell ref="B3:B4"/>
    <mergeCell ref="D11:D12"/>
    <mergeCell ref="E11:E12"/>
    <mergeCell ref="B11:B12"/>
    <mergeCell ref="C11:C12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0.7109375" style="2" customWidth="1"/>
    <col min="3" max="4" width="11.7109375" style="2" customWidth="1"/>
    <col min="5" max="7" width="14.7109375" style="2" customWidth="1"/>
    <col min="8" max="8" width="14.7109375" style="3" customWidth="1"/>
    <col min="9" max="9" width="19.7109375" style="3" customWidth="1"/>
    <col min="10" max="16384" width="9.140625" style="2" customWidth="1"/>
  </cols>
  <sheetData>
    <row r="1" ht="12.75">
      <c r="B1" s="1"/>
    </row>
    <row r="2" ht="12.75">
      <c r="B2" s="4" t="s">
        <v>53</v>
      </c>
    </row>
    <row r="3" spans="2:9" ht="25.5" customHeight="1">
      <c r="B3" s="80" t="s">
        <v>14</v>
      </c>
      <c r="C3" s="78" t="s">
        <v>7</v>
      </c>
      <c r="D3" s="78" t="s">
        <v>8</v>
      </c>
      <c r="E3" s="77" t="s">
        <v>20</v>
      </c>
      <c r="F3" s="77"/>
      <c r="G3" s="77"/>
      <c r="H3" s="77"/>
      <c r="I3" s="75" t="s">
        <v>13</v>
      </c>
    </row>
    <row r="4" spans="2:9" ht="25.5">
      <c r="B4" s="81"/>
      <c r="C4" s="79"/>
      <c r="D4" s="79"/>
      <c r="E4" s="8" t="s">
        <v>10</v>
      </c>
      <c r="F4" s="8" t="s">
        <v>11</v>
      </c>
      <c r="G4" s="7" t="s">
        <v>57</v>
      </c>
      <c r="H4" s="8" t="s">
        <v>12</v>
      </c>
      <c r="I4" s="76"/>
    </row>
    <row r="5" spans="2:9" ht="12.75">
      <c r="B5" s="9"/>
      <c r="C5" s="6" t="s">
        <v>0</v>
      </c>
      <c r="D5" s="10" t="s">
        <v>15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17</v>
      </c>
    </row>
    <row r="6" spans="2:9" ht="12.75">
      <c r="B6" s="19" t="s">
        <v>1</v>
      </c>
      <c r="C6" s="40">
        <v>630</v>
      </c>
      <c r="D6" s="40">
        <v>2</v>
      </c>
      <c r="E6" s="23"/>
      <c r="F6" s="23"/>
      <c r="G6" s="41"/>
      <c r="H6" s="24">
        <f>E6+F6+G6</f>
        <v>0</v>
      </c>
      <c r="I6" s="25">
        <f>H6*D6</f>
        <v>0</v>
      </c>
    </row>
    <row r="7" spans="2:9" ht="12.75">
      <c r="B7" s="26" t="s">
        <v>1</v>
      </c>
      <c r="C7" s="42">
        <v>400</v>
      </c>
      <c r="D7" s="42">
        <v>1</v>
      </c>
      <c r="E7" s="30"/>
      <c r="F7" s="30"/>
      <c r="G7" s="43"/>
      <c r="H7" s="31">
        <f aca="true" t="shared" si="0" ref="H7:H13">E7+F7+G7</f>
        <v>0</v>
      </c>
      <c r="I7" s="32">
        <f aca="true" t="shared" si="1" ref="I7:I13">H7*D7</f>
        <v>0</v>
      </c>
    </row>
    <row r="8" spans="2:9" ht="12.75">
      <c r="B8" s="26" t="s">
        <v>2</v>
      </c>
      <c r="C8" s="42">
        <v>400</v>
      </c>
      <c r="D8" s="42">
        <v>1</v>
      </c>
      <c r="E8" s="30"/>
      <c r="F8" s="30"/>
      <c r="G8" s="43"/>
      <c r="H8" s="31">
        <f t="shared" si="0"/>
        <v>0</v>
      </c>
      <c r="I8" s="32">
        <f t="shared" si="1"/>
        <v>0</v>
      </c>
    </row>
    <row r="9" spans="2:9" ht="12.75">
      <c r="B9" s="26" t="s">
        <v>2</v>
      </c>
      <c r="C9" s="42">
        <v>250</v>
      </c>
      <c r="D9" s="42">
        <v>2</v>
      </c>
      <c r="E9" s="30"/>
      <c r="F9" s="30"/>
      <c r="G9" s="43"/>
      <c r="H9" s="31">
        <f t="shared" si="0"/>
        <v>0</v>
      </c>
      <c r="I9" s="32">
        <f t="shared" si="1"/>
        <v>0</v>
      </c>
    </row>
    <row r="10" spans="2:9" ht="12.75">
      <c r="B10" s="26" t="s">
        <v>3</v>
      </c>
      <c r="C10" s="42">
        <v>630</v>
      </c>
      <c r="D10" s="42">
        <v>2</v>
      </c>
      <c r="E10" s="30"/>
      <c r="F10" s="30"/>
      <c r="G10" s="43"/>
      <c r="H10" s="31">
        <f t="shared" si="0"/>
        <v>0</v>
      </c>
      <c r="I10" s="32">
        <f t="shared" si="1"/>
        <v>0</v>
      </c>
    </row>
    <row r="11" spans="2:9" ht="12.75">
      <c r="B11" s="26" t="s">
        <v>3</v>
      </c>
      <c r="C11" s="42">
        <v>400</v>
      </c>
      <c r="D11" s="42">
        <v>1</v>
      </c>
      <c r="E11" s="30"/>
      <c r="F11" s="30"/>
      <c r="G11" s="43"/>
      <c r="H11" s="31">
        <f t="shared" si="0"/>
        <v>0</v>
      </c>
      <c r="I11" s="32">
        <f t="shared" si="1"/>
        <v>0</v>
      </c>
    </row>
    <row r="12" spans="2:9" ht="12.75">
      <c r="B12" s="26" t="s">
        <v>4</v>
      </c>
      <c r="C12" s="42">
        <v>400</v>
      </c>
      <c r="D12" s="42">
        <v>1</v>
      </c>
      <c r="E12" s="30"/>
      <c r="F12" s="30"/>
      <c r="G12" s="43"/>
      <c r="H12" s="31">
        <f t="shared" si="0"/>
        <v>0</v>
      </c>
      <c r="I12" s="32">
        <f t="shared" si="1"/>
        <v>0</v>
      </c>
    </row>
    <row r="13" spans="2:9" ht="12.75">
      <c r="B13" s="34" t="s">
        <v>4</v>
      </c>
      <c r="C13" s="44">
        <v>250</v>
      </c>
      <c r="D13" s="44">
        <v>2</v>
      </c>
      <c r="E13" s="37"/>
      <c r="F13" s="37"/>
      <c r="G13" s="45"/>
      <c r="H13" s="38">
        <f t="shared" si="0"/>
        <v>0</v>
      </c>
      <c r="I13" s="39">
        <f t="shared" si="1"/>
        <v>0</v>
      </c>
    </row>
    <row r="14" spans="2:9" ht="12.75">
      <c r="B14" s="9" t="s">
        <v>19</v>
      </c>
      <c r="C14" s="9">
        <f>C6*D6+C7*D7+C8*D8+C9*D9+C10*D10+C11*D11+C12*D12+C13*D13</f>
        <v>5120</v>
      </c>
      <c r="D14" s="9">
        <f>SUM(D6:D13)</f>
        <v>12</v>
      </c>
      <c r="E14" s="13"/>
      <c r="F14" s="13"/>
      <c r="G14" s="14"/>
      <c r="H14" s="15"/>
      <c r="I14" s="12">
        <f>SUM(I6:I13)</f>
        <v>0</v>
      </c>
    </row>
  </sheetData>
  <sheetProtection/>
  <mergeCells count="5">
    <mergeCell ref="I3:I4"/>
    <mergeCell ref="E3:H3"/>
    <mergeCell ref="C3:C4"/>
    <mergeCell ref="B3:B4"/>
    <mergeCell ref="D3:D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5.7109375" style="2" customWidth="1"/>
    <col min="3" max="3" width="28.7109375" style="2" customWidth="1"/>
    <col min="4" max="4" width="9.140625" style="2" customWidth="1"/>
    <col min="5" max="6" width="7.7109375" style="2" customWidth="1"/>
    <col min="7" max="7" width="8.7109375" style="2" customWidth="1"/>
    <col min="8" max="9" width="12.7109375" style="2" customWidth="1"/>
    <col min="10" max="10" width="12.7109375" style="3" customWidth="1"/>
    <col min="11" max="11" width="14.7109375" style="3" customWidth="1"/>
    <col min="12" max="12" width="15.7109375" style="3" customWidth="1"/>
    <col min="13" max="16384" width="9.140625" style="2" customWidth="1"/>
  </cols>
  <sheetData>
    <row r="1" ht="12.75">
      <c r="B1" s="1"/>
    </row>
    <row r="2" ht="12.75">
      <c r="B2" s="62" t="s">
        <v>54</v>
      </c>
    </row>
    <row r="3" spans="2:12" ht="12.75" customHeight="1">
      <c r="B3" s="80" t="s">
        <v>18</v>
      </c>
      <c r="C3" s="78" t="s">
        <v>21</v>
      </c>
      <c r="D3" s="78" t="s">
        <v>23</v>
      </c>
      <c r="E3" s="78" t="s">
        <v>22</v>
      </c>
      <c r="F3" s="78" t="s">
        <v>24</v>
      </c>
      <c r="G3" s="78" t="s">
        <v>27</v>
      </c>
      <c r="H3" s="77" t="s">
        <v>9</v>
      </c>
      <c r="I3" s="77"/>
      <c r="J3" s="77"/>
      <c r="K3" s="78" t="s">
        <v>57</v>
      </c>
      <c r="L3" s="75" t="s">
        <v>13</v>
      </c>
    </row>
    <row r="4" spans="2:12" ht="12.75">
      <c r="B4" s="81"/>
      <c r="C4" s="79"/>
      <c r="D4" s="79"/>
      <c r="E4" s="79"/>
      <c r="F4" s="79"/>
      <c r="G4" s="82"/>
      <c r="H4" s="7" t="s">
        <v>47</v>
      </c>
      <c r="I4" s="5" t="s">
        <v>11</v>
      </c>
      <c r="J4" s="8" t="s">
        <v>12</v>
      </c>
      <c r="K4" s="82"/>
      <c r="L4" s="76"/>
    </row>
    <row r="5" spans="2:12" ht="12.75">
      <c r="B5" s="5"/>
      <c r="C5" s="5"/>
      <c r="D5" s="5" t="s">
        <v>5</v>
      </c>
      <c r="E5" s="7" t="s">
        <v>15</v>
      </c>
      <c r="F5" s="7" t="s">
        <v>15</v>
      </c>
      <c r="G5" s="5" t="s">
        <v>5</v>
      </c>
      <c r="H5" s="7" t="s">
        <v>26</v>
      </c>
      <c r="I5" s="7" t="s">
        <v>26</v>
      </c>
      <c r="J5" s="8" t="s">
        <v>26</v>
      </c>
      <c r="K5" s="7" t="s">
        <v>48</v>
      </c>
      <c r="L5" s="11" t="s">
        <v>17</v>
      </c>
    </row>
    <row r="6" spans="2:12" ht="12.75">
      <c r="B6" s="19" t="s">
        <v>1</v>
      </c>
      <c r="C6" s="20" t="s">
        <v>25</v>
      </c>
      <c r="D6" s="21">
        <v>0.3</v>
      </c>
      <c r="E6" s="22">
        <v>4</v>
      </c>
      <c r="F6" s="22">
        <v>2</v>
      </c>
      <c r="G6" s="21">
        <f>D6*E6*F6</f>
        <v>2.4</v>
      </c>
      <c r="H6" s="23"/>
      <c r="I6" s="23"/>
      <c r="J6" s="24">
        <f>H6+I6</f>
        <v>0</v>
      </c>
      <c r="K6" s="23"/>
      <c r="L6" s="25">
        <f>G6*J6+K6*E6*F6</f>
        <v>0</v>
      </c>
    </row>
    <row r="7" spans="2:12" ht="12.75">
      <c r="B7" s="26" t="s">
        <v>1</v>
      </c>
      <c r="C7" s="27" t="s">
        <v>25</v>
      </c>
      <c r="D7" s="28">
        <v>0.3</v>
      </c>
      <c r="E7" s="29">
        <v>4</v>
      </c>
      <c r="F7" s="29">
        <v>1</v>
      </c>
      <c r="G7" s="28">
        <f aca="true" t="shared" si="0" ref="G7:G13">D7*E7*F7</f>
        <v>1.2</v>
      </c>
      <c r="H7" s="30"/>
      <c r="I7" s="30"/>
      <c r="J7" s="31">
        <f aca="true" t="shared" si="1" ref="J7:J13">H7+I7</f>
        <v>0</v>
      </c>
      <c r="K7" s="30"/>
      <c r="L7" s="25">
        <f aca="true" t="shared" si="2" ref="L7:L13">G7*J7+K7*E7*F7</f>
        <v>0</v>
      </c>
    </row>
    <row r="8" spans="2:12" ht="12.75">
      <c r="B8" s="26" t="s">
        <v>2</v>
      </c>
      <c r="C8" s="27" t="s">
        <v>67</v>
      </c>
      <c r="D8" s="28">
        <v>0.3</v>
      </c>
      <c r="E8" s="29">
        <v>2</v>
      </c>
      <c r="F8" s="29">
        <v>1</v>
      </c>
      <c r="G8" s="28">
        <f t="shared" si="0"/>
        <v>0.6</v>
      </c>
      <c r="H8" s="30"/>
      <c r="I8" s="30"/>
      <c r="J8" s="31">
        <f t="shared" si="1"/>
        <v>0</v>
      </c>
      <c r="K8" s="30"/>
      <c r="L8" s="25">
        <f t="shared" si="2"/>
        <v>0</v>
      </c>
    </row>
    <row r="9" spans="2:12" ht="12.75">
      <c r="B9" s="26" t="s">
        <v>2</v>
      </c>
      <c r="C9" s="27" t="s">
        <v>67</v>
      </c>
      <c r="D9" s="28">
        <v>0.3</v>
      </c>
      <c r="E9" s="29">
        <v>2</v>
      </c>
      <c r="F9" s="29">
        <v>2</v>
      </c>
      <c r="G9" s="28">
        <f t="shared" si="0"/>
        <v>1.2</v>
      </c>
      <c r="H9" s="30"/>
      <c r="I9" s="30"/>
      <c r="J9" s="31">
        <f t="shared" si="1"/>
        <v>0</v>
      </c>
      <c r="K9" s="30"/>
      <c r="L9" s="25">
        <f t="shared" si="2"/>
        <v>0</v>
      </c>
    </row>
    <row r="10" spans="2:12" ht="12.75">
      <c r="B10" s="26" t="s">
        <v>3</v>
      </c>
      <c r="C10" s="33" t="s">
        <v>25</v>
      </c>
      <c r="D10" s="28">
        <v>0.3</v>
      </c>
      <c r="E10" s="29">
        <v>4</v>
      </c>
      <c r="F10" s="29">
        <v>2</v>
      </c>
      <c r="G10" s="28">
        <f t="shared" si="0"/>
        <v>2.4</v>
      </c>
      <c r="H10" s="30"/>
      <c r="I10" s="30"/>
      <c r="J10" s="31">
        <f t="shared" si="1"/>
        <v>0</v>
      </c>
      <c r="K10" s="30"/>
      <c r="L10" s="25">
        <f t="shared" si="2"/>
        <v>0</v>
      </c>
    </row>
    <row r="11" spans="2:12" ht="12.75">
      <c r="B11" s="26" t="s">
        <v>3</v>
      </c>
      <c r="C11" s="27" t="s">
        <v>25</v>
      </c>
      <c r="D11" s="28">
        <v>0.3</v>
      </c>
      <c r="E11" s="29">
        <v>4</v>
      </c>
      <c r="F11" s="29">
        <v>1</v>
      </c>
      <c r="G11" s="28">
        <f t="shared" si="0"/>
        <v>1.2</v>
      </c>
      <c r="H11" s="30"/>
      <c r="I11" s="30"/>
      <c r="J11" s="31">
        <f t="shared" si="1"/>
        <v>0</v>
      </c>
      <c r="K11" s="30"/>
      <c r="L11" s="25">
        <f t="shared" si="2"/>
        <v>0</v>
      </c>
    </row>
    <row r="12" spans="2:12" ht="12.75">
      <c r="B12" s="26" t="s">
        <v>4</v>
      </c>
      <c r="C12" s="27" t="s">
        <v>67</v>
      </c>
      <c r="D12" s="28">
        <v>0.3</v>
      </c>
      <c r="E12" s="29">
        <v>2</v>
      </c>
      <c r="F12" s="29">
        <v>1</v>
      </c>
      <c r="G12" s="28">
        <f t="shared" si="0"/>
        <v>0.6</v>
      </c>
      <c r="H12" s="30"/>
      <c r="I12" s="30"/>
      <c r="J12" s="31">
        <f t="shared" si="1"/>
        <v>0</v>
      </c>
      <c r="K12" s="30"/>
      <c r="L12" s="25">
        <f t="shared" si="2"/>
        <v>0</v>
      </c>
    </row>
    <row r="13" spans="2:12" ht="12.75">
      <c r="B13" s="34" t="s">
        <v>4</v>
      </c>
      <c r="C13" s="27" t="s">
        <v>67</v>
      </c>
      <c r="D13" s="35">
        <v>0.3</v>
      </c>
      <c r="E13" s="36">
        <v>2</v>
      </c>
      <c r="F13" s="36">
        <v>2</v>
      </c>
      <c r="G13" s="35">
        <f t="shared" si="0"/>
        <v>1.2</v>
      </c>
      <c r="H13" s="37"/>
      <c r="I13" s="37"/>
      <c r="J13" s="38">
        <f t="shared" si="1"/>
        <v>0</v>
      </c>
      <c r="K13" s="37"/>
      <c r="L13" s="25">
        <f t="shared" si="2"/>
        <v>0</v>
      </c>
    </row>
    <row r="14" spans="2:12" ht="12.75">
      <c r="B14" s="9" t="s">
        <v>19</v>
      </c>
      <c r="C14" s="9"/>
      <c r="D14" s="18"/>
      <c r="E14" s="17">
        <f>SUM(E6:E13)</f>
        <v>24</v>
      </c>
      <c r="F14" s="17">
        <f>SUM(F6:F13)</f>
        <v>12</v>
      </c>
      <c r="G14" s="16">
        <f>SUM(G6:G13)</f>
        <v>10.799999999999997</v>
      </c>
      <c r="H14" s="13"/>
      <c r="I14" s="13"/>
      <c r="J14" s="15"/>
      <c r="K14" s="12">
        <f>SUM(K6:K13)</f>
        <v>0</v>
      </c>
      <c r="L14" s="12">
        <f>SUM(L6:L13)</f>
        <v>0</v>
      </c>
    </row>
  </sheetData>
  <sheetProtection/>
  <mergeCells count="9">
    <mergeCell ref="L3:L4"/>
    <mergeCell ref="H3:J3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48" right="0.52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Aca Vuckovic</cp:lastModifiedBy>
  <cp:lastPrinted>2008-08-21T10:39:02Z</cp:lastPrinted>
  <dcterms:created xsi:type="dcterms:W3CDTF">2008-08-19T09:22:05Z</dcterms:created>
  <dcterms:modified xsi:type="dcterms:W3CDTF">2012-11-16T12:54:06Z</dcterms:modified>
  <cp:category/>
  <cp:version/>
  <cp:contentType/>
  <cp:contentStatus/>
</cp:coreProperties>
</file>