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280" tabRatio="879" activeTab="0"/>
  </bookViews>
  <sheets>
    <sheet name="Poc.strana" sheetId="1" r:id="rId1"/>
    <sheet name="Sadrzaj_Dinamika" sheetId="2" r:id="rId2"/>
    <sheet name="Prikljucenje" sheetId="3" r:id="rId3"/>
    <sheet name="Obustava" sheetId="4" r:id="rId4"/>
    <sheet name="Iskljucenje" sheetId="5" r:id="rId5"/>
    <sheet name="Merenje" sheetId="6" r:id="rId6"/>
    <sheet name="Smetnje" sheetId="7" r:id="rId7"/>
    <sheet name="Racun" sheetId="8" r:id="rId8"/>
    <sheet name="Korisnicki servis" sheetId="9" r:id="rId9"/>
    <sheet name="Pokazatelji" sheetId="10" r:id="rId10"/>
    <sheet name="Statistika" sheetId="11" r:id="rId11"/>
  </sheets>
  <definedNames>
    <definedName name="_xlnm.Print_Area" localSheetId="4">'Iskljucenje'!$A$1:$I$20</definedName>
    <definedName name="_xlnm.Print_Area" localSheetId="8">'Korisnicki servis'!$A$1:$E$22</definedName>
    <definedName name="_xlnm.Print_Area" localSheetId="5">'Merenje'!$A$1:$K$35</definedName>
    <definedName name="_xlnm.Print_Area" localSheetId="3">'Obustava'!$A$1:$I$27</definedName>
    <definedName name="_xlnm.Print_Area" localSheetId="0">'Poc.strana'!$A$1:$E$48</definedName>
    <definedName name="_xlnm.Print_Area" localSheetId="9">'Pokazatelji'!$A$1:$I$27</definedName>
    <definedName name="_xlnm.Print_Area" localSheetId="2">'Prikljucenje'!$A$1:$I$34</definedName>
    <definedName name="_xlnm.Print_Area" localSheetId="7">'Racun'!$A$1:$I$37</definedName>
    <definedName name="_xlnm.Print_Area" localSheetId="1">'Sadrzaj_Dinamika'!$A$1:$F$21</definedName>
    <definedName name="_xlnm.Print_Area" localSheetId="6">'Smetnje'!$A$1:$H$22</definedName>
    <definedName name="_xlnm.Print_Area" localSheetId="10">'Statistika'!$A$1:$I$35</definedName>
    <definedName name="_xlnm.Print_Titles" localSheetId="1">'Sadrzaj_Dinamika'!$7:$11</definedName>
  </definedNames>
  <calcPr fullCalcOnLoad="1"/>
</workbook>
</file>

<file path=xl/sharedStrings.xml><?xml version="1.0" encoding="utf-8"?>
<sst xmlns="http://schemas.openxmlformats.org/spreadsheetml/2006/main" count="388" uniqueCount="248">
  <si>
    <t>АГЕНЦИЈА ЗА ЕНЕРГЕТИКУ РЕПУБЛИКЕ СРБИЈЕ</t>
  </si>
  <si>
    <t>Назив енергетског субјекта:</t>
  </si>
  <si>
    <t>Седиште и адреса:</t>
  </si>
  <si>
    <t>Особа за контакт:</t>
  </si>
  <si>
    <t>Подаци за контакт:</t>
  </si>
  <si>
    <t>* Телефон:</t>
  </si>
  <si>
    <t>* Телефакс:</t>
  </si>
  <si>
    <t>* Електронска пошта:</t>
  </si>
  <si>
    <t>Датум обраде:</t>
  </si>
  <si>
    <t xml:space="preserve">Напомена: </t>
  </si>
  <si>
    <t>Тражени подаци се уносе у ћелије обојене жутом бојом</t>
  </si>
  <si>
    <t>Укупно</t>
  </si>
  <si>
    <t>Напонски ниво</t>
  </si>
  <si>
    <t>ВН</t>
  </si>
  <si>
    <t>СН</t>
  </si>
  <si>
    <t>НН</t>
  </si>
  <si>
    <t>Просечно време потребно за обезбеђење исправног мерења од дана регистровања нестанка, сметње или оштећења</t>
  </si>
  <si>
    <t>Просечно време потребно за наставак испоруке након неосноване обуставе</t>
  </si>
  <si>
    <t>Просечно време одлучивања о приговору на обуставу</t>
  </si>
  <si>
    <t>Просечно време потребно за наставак испоруке након престанка разлога за обуставу</t>
  </si>
  <si>
    <t>Просечно време одлучивања о приговору на искључење</t>
  </si>
  <si>
    <t>Приговор на искључење</t>
  </si>
  <si>
    <t>Просечно време потребно за наставак испоруке након неоснованог искључења</t>
  </si>
  <si>
    <t>остало</t>
  </si>
  <si>
    <t>минут</t>
  </si>
  <si>
    <t>Јединица</t>
  </si>
  <si>
    <t>Период извештавања (т):</t>
  </si>
  <si>
    <t>дан</t>
  </si>
  <si>
    <t>%</t>
  </si>
  <si>
    <t>Предмети по којима је одлучено о захтеву за прикључење</t>
  </si>
  <si>
    <t>Укупан број поднетих жалби</t>
  </si>
  <si>
    <t>Предмети у којима су уложене жалбе</t>
  </si>
  <si>
    <t>Број предмета у којима су жалбе усвојене од стране енергетског субјекта</t>
  </si>
  <si>
    <t>Број предмета у којима су жалбе прослеђене АЕРС-у</t>
  </si>
  <si>
    <t>Број обустава</t>
  </si>
  <si>
    <t>Број приговора корисника/купаца на обуставу</t>
  </si>
  <si>
    <t>Број приговора на обуставу о којима је одлучено у року од три дана</t>
  </si>
  <si>
    <t>Број основаних приговора</t>
  </si>
  <si>
    <t>Број случајева у којима је испорука настављена у року од 24 часа након неосноване обуставе</t>
  </si>
  <si>
    <t>Број обустава у којима је испорука настављена након престанка разлога за обуставу</t>
  </si>
  <si>
    <t>Број случајева у којима је испорука настављена првог радног дана по престанку разлога за обуставу</t>
  </si>
  <si>
    <t>Број искључења</t>
  </si>
  <si>
    <t>Број основаних приговора на искључење</t>
  </si>
  <si>
    <t>Категорија корисника</t>
  </si>
  <si>
    <t>Широка потрошња</t>
  </si>
  <si>
    <t>Редовна контрола</t>
  </si>
  <si>
    <t>Број извршених контрола</t>
  </si>
  <si>
    <t>Број уочених неправилности</t>
  </si>
  <si>
    <t>Број отклоњених неправилности</t>
  </si>
  <si>
    <t>Ванредна контрола</t>
  </si>
  <si>
    <t>на захтев
корисника-купца</t>
  </si>
  <si>
    <t>Број поднетих захтева</t>
  </si>
  <si>
    <t>на захтев
енергетског субјекта</t>
  </si>
  <si>
    <t xml:space="preserve">Број извршених ванредних контрола у року од 10 дана по подношењу захтева </t>
  </si>
  <si>
    <t xml:space="preserve">Број регистрованих случајева нестанка, сметње или оштећења мерних уређаја  </t>
  </si>
  <si>
    <t>Број исправних мерења обезбеђених у року од два дана од дана регистровања нестанка, сметње или оштећења</t>
  </si>
  <si>
    <t>Просечно време отклањања напонских сметњи (време од утврђивања до отклањања сметње)</t>
  </si>
  <si>
    <t>Број налога инспектора за отклањање напонских сметњи</t>
  </si>
  <si>
    <t>Број отклоњених напонских сметњи по налогу инспектора</t>
  </si>
  <si>
    <t>Кориснички центри</t>
  </si>
  <si>
    <t>Број корисничких центара</t>
  </si>
  <si>
    <t>Просечан број радних сати у недељи</t>
  </si>
  <si>
    <t>сат</t>
  </si>
  <si>
    <t>посетом корисничком центру</t>
  </si>
  <si>
    <t>телефонским позивом</t>
  </si>
  <si>
    <t>поштом</t>
  </si>
  <si>
    <t>електронском поштом</t>
  </si>
  <si>
    <t>Просечно време одзива на телефонски позив (време од пријема позива до јављања оператера)</t>
  </si>
  <si>
    <t>секунд</t>
  </si>
  <si>
    <t>Дежурне службе за пријаву кварова</t>
  </si>
  <si>
    <t>зато што је обустава трајала дуже од годину дана</t>
  </si>
  <si>
    <t>Број прикључених објеката по налогу инспектора</t>
  </si>
  <si>
    <t>Укупан број прикључених објеката</t>
  </si>
  <si>
    <t>Просечно време потребно за извршење обуставе по захтеву корисника-купца (време од подношења захтева до обуставе)</t>
  </si>
  <si>
    <t>Напомена: подаци у табели се односе само на обуставе које су извршене у периоду извештавања</t>
  </si>
  <si>
    <t>услед неисправног мерења</t>
  </si>
  <si>
    <t>Квалитет услугa дистрибутера електричне енергије - комерцијални квалитет - квалитет напона</t>
  </si>
  <si>
    <t>Жалбе на одлуку енергетског субјекта поводом захтева за издавање одобрења за прикључење</t>
  </si>
  <si>
    <t>Напомена: подаци у табели се односе само на искључења која су извршена у периоду извештавања</t>
  </si>
  <si>
    <t>услед неисправног очитавања</t>
  </si>
  <si>
    <t>Број приговора на поступак дистрибутера поводом пријаве промене</t>
  </si>
  <si>
    <t>Број поднетих пријава промене (права промене власништва, односно права коришћења објекта, имена, пословног имена, немене потрошње, статусне промене и др.)</t>
  </si>
  <si>
    <t>Број бројила</t>
  </si>
  <si>
    <t>у систему даљинског читања</t>
  </si>
  <si>
    <t>Број планираних контрола</t>
  </si>
  <si>
    <t>Број мерних уређаја који по скидању са мерног места нису задовољили лабораторијска испитивања од стране Контроле мера</t>
  </si>
  <si>
    <t>Број мерних уређаја који су током периода извештавања били у примени након што им је истекао рок важења жига Контроле мера</t>
  </si>
  <si>
    <t>Број мерних трансформатора</t>
  </si>
  <si>
    <t>струјних</t>
  </si>
  <si>
    <t>Испитивање мерних уређаја од стране Контроле мера</t>
  </si>
  <si>
    <t>напонских</t>
  </si>
  <si>
    <t>Просечно време одзива на захтев (време од подношења пријаве до провере напона на лицу места и обавештавања корисника)</t>
  </si>
  <si>
    <t>број захтева</t>
  </si>
  <si>
    <t>Број основаних захтева</t>
  </si>
  <si>
    <t>Број основаних захтева код којих су отклоњене напонске сметње</t>
  </si>
  <si>
    <t>Напомена: Подаци у табели се односе на све захтеве корисника-купаца који су у периоду извештавања поднети писаним путем, телефонским позивом или посетом корисничком центру.</t>
  </si>
  <si>
    <t>број захтева код којих је испорука обновљена у року од 24 часа</t>
  </si>
  <si>
    <r>
      <t>1</t>
    </r>
    <r>
      <rPr>
        <sz val="10"/>
        <color indexed="32"/>
        <rFont val="Arial Narrow"/>
        <family val="2"/>
      </rPr>
      <t>прекид у испоруци електричне енергије је догађај при коме долази до пада напона на месту испоруке на вредност нижу од 1% називног напона U&lt; 0.01Un</t>
    </r>
    <r>
      <rPr>
        <vertAlign val="superscript"/>
        <sz val="10"/>
        <color indexed="32"/>
        <rFont val="Arial Narrow"/>
        <family val="2"/>
      </rPr>
      <t xml:space="preserve">
2</t>
    </r>
    <r>
      <rPr>
        <sz val="10"/>
        <color indexed="32"/>
        <rFont val="Arial Narrow"/>
        <family val="2"/>
      </rPr>
      <t>напонске сметње обухватају одступања напона и фреквенције од прописаних вредности, треперење (фликери), таласна изобличења напона (хармоници), несиметрије напона које се понављају у дужем временском периоду на месту испоруке електричне енергије кориснику-купцу</t>
    </r>
  </si>
  <si>
    <t>просечно време реаговања (отклањања прекида)</t>
  </si>
  <si>
    <t>број реакција (интервенција на мрежи)</t>
  </si>
  <si>
    <t>услед неисправног фактурисања (финансијски+адресни део)</t>
  </si>
  <si>
    <t>Редни број</t>
  </si>
  <si>
    <t>Назив табеле</t>
  </si>
  <si>
    <t>Рок за достављање података Агенцији</t>
  </si>
  <si>
    <t>Форма у којој се доставља</t>
  </si>
  <si>
    <t>Електронски</t>
  </si>
  <si>
    <t>Обустава испоруке електричне енергије</t>
  </si>
  <si>
    <t>Сметње у испоруци електричне енергије</t>
  </si>
  <si>
    <t>Прикључење објеката на дистрибутивни систем</t>
  </si>
  <si>
    <t>Искључење објеката са дистрибутивног система</t>
  </si>
  <si>
    <t>Испитивање и контрола мерних уређаја</t>
  </si>
  <si>
    <t>Услуге корисничких центара</t>
  </si>
  <si>
    <t xml:space="preserve">15. мај, 15. август, 15. новембар, 15. фебруар </t>
  </si>
  <si>
    <t xml:space="preserve">Одобрење за прикључење 
</t>
  </si>
  <si>
    <t xml:space="preserve">Обустава 
</t>
  </si>
  <si>
    <t xml:space="preserve">Приговор на обуставу
</t>
  </si>
  <si>
    <t xml:space="preserve">Искључење
</t>
  </si>
  <si>
    <t xml:space="preserve">Пријава промене на страни корисника-купца
</t>
  </si>
  <si>
    <t xml:space="preserve">Број замењених мерних уређаја ради баждарења </t>
  </si>
  <si>
    <t>1.</t>
  </si>
  <si>
    <t>1.1.</t>
  </si>
  <si>
    <t>1.2.</t>
  </si>
  <si>
    <t>1.3.</t>
  </si>
  <si>
    <t>2.1.</t>
  </si>
  <si>
    <t>2.2.</t>
  </si>
  <si>
    <t>4.2.</t>
  </si>
  <si>
    <t>5.1.</t>
  </si>
  <si>
    <t>Статистички показатељи о раду оператора система и стању мреже</t>
  </si>
  <si>
    <t>Просечно време</t>
  </si>
  <si>
    <t>Прикључењa</t>
  </si>
  <si>
    <t>за одлучивања о приговору на обуставу</t>
  </si>
  <si>
    <t>за наставак испоруке након престанка разлога за обуставу</t>
  </si>
  <si>
    <t>4.1.</t>
  </si>
  <si>
    <t>за одлучивања о приговору на искључење</t>
  </si>
  <si>
    <t>за наставак испоруке након неоснованог искључења</t>
  </si>
  <si>
    <t>за  обезбеђивање исправног мерења</t>
  </si>
  <si>
    <t>за решавања приговора на обрачун</t>
  </si>
  <si>
    <t>Кориснички сервис</t>
  </si>
  <si>
    <t>чекања у корисничком центру</t>
  </si>
  <si>
    <t>одзива на телефонски позив</t>
  </si>
  <si>
    <t>одговора на упит поштом</t>
  </si>
  <si>
    <t>одговора на упит електронском поштом</t>
  </si>
  <si>
    <t>на телефонски позив за пријаву кварова</t>
  </si>
  <si>
    <t>Одбијање прикључења</t>
  </si>
  <si>
    <t>2.3.</t>
  </si>
  <si>
    <t>Број поднетих захтева за издавање одобрења за прикључење објекта произвођача у периоду извештавања (број предмета)</t>
  </si>
  <si>
    <t>Број донетих решења којима се одобрава прикључење објекта произвођача</t>
  </si>
  <si>
    <t>Број предмета у којима су жалбе одбачене од стране енергетског субјекта</t>
  </si>
  <si>
    <t xml:space="preserve">Престанак разлога 
за обуставу 
</t>
  </si>
  <si>
    <t xml:space="preserve">због осталих разлога </t>
  </si>
  <si>
    <t xml:space="preserve">Kонтрола обрачунских мерних места
</t>
  </si>
  <si>
    <t xml:space="preserve">Нестанак, сметње или оштећења мерних уређаја </t>
  </si>
  <si>
    <t>Напомена: 
Подаци у табели се односе на испитивање и контролу мерних уређаја на обрачунским мерним местима у периоду извештавања.
Категорија корисника ВН одухвата кориснике којима је место испоруке на дистрибутивној мрежи напонског нивоа 110 kV или вишег.
Категорија корисника СН одухвата кориснике којима је место испоруке на дистрибутивној мрежи напонског нивоа вишег од 1 kV, а нижег од 110 kV.
Категорија корисника НН обухвата кориснике којима је место испоруке на дистрибутивној мрежи напонског нивоа до 1 kV и којима се мере испоручена активна снага, активна и реактивна енергија.
Категорија корисника Широка потрошња обухвата кориснике којима је место испоруке на дистрибутивној мрежи напонског нивоа до 1 kV и којима се мери само активна енергија.</t>
  </si>
  <si>
    <t>Подаци</t>
  </si>
  <si>
    <t>Прикључење објекта на систем</t>
  </si>
  <si>
    <t>Обрачун испоручене електричне енергије</t>
  </si>
  <si>
    <t>Искључење објеката са система</t>
  </si>
  <si>
    <t>по захтеву снабдевача, због неизвршавања обавеза за испоручену електричну енергију у прописаном, односно уговореном року</t>
  </si>
  <si>
    <t>Број обустава испоруке електричне енергије извршених у законском року (8 дана) од захтева снабдевача</t>
  </si>
  <si>
    <t>Проценат случајева у којима је мерни уређај доведен у исправно стање у прописаном року</t>
  </si>
  <si>
    <t>Број поднетих захтева за издавање одобрења за прикључење објекта  крајњег купца у периоду извештавања (број предмета)</t>
  </si>
  <si>
    <t>Број донетих решења којима се одобрава прикључење објекта крајњег купца</t>
  </si>
  <si>
    <t>по захтеву корисника-крајњег купца</t>
  </si>
  <si>
    <t>на захтев корисника-крајњег купца</t>
  </si>
  <si>
    <t>Просечно време потребно за искључење по захтеву корисника-крајњег купца (време од подношења захтева до искључења)</t>
  </si>
  <si>
    <t>Број приговора корисника/крајњег купца на искључење</t>
  </si>
  <si>
    <r>
      <t>Захтеви корисника-крајњег купца за отклањање прекида у испоруци</t>
    </r>
    <r>
      <rPr>
        <vertAlign val="superscript"/>
        <sz val="10"/>
        <color indexed="32"/>
        <rFont val="Arial Narrow"/>
        <family val="2"/>
      </rPr>
      <t>1</t>
    </r>
  </si>
  <si>
    <r>
      <t>Захтеви корисника-крајњег купца за отклањање напонских сметњи које се понављају дужи временски период</t>
    </r>
    <r>
      <rPr>
        <vertAlign val="superscript"/>
        <sz val="10"/>
        <color indexed="32"/>
        <rFont val="Arial Narrow"/>
        <family val="2"/>
      </rPr>
      <t>2</t>
    </r>
  </si>
  <si>
    <t>Број упита 
корисника-крајњег купца</t>
  </si>
  <si>
    <t>Број телефонских позива корисника-крајњег купца</t>
  </si>
  <si>
    <t>за извршење обуставе по захтеву корисника/крајњег купца (време од подношења захтева до обуставе)</t>
  </si>
  <si>
    <t>Статистика</t>
  </si>
  <si>
    <t xml:space="preserve">Проценат обустава испоруке електричне енергије крајњем купцу по захтеву снабдевача, које су спроведене у прописаном року </t>
  </si>
  <si>
    <t>Проценат ванредних контрола мерног уређаја које су обављене у прописаном року</t>
  </si>
  <si>
    <t>Просечно време потребно за одлучивање по захтеву за крајње купце</t>
  </si>
  <si>
    <t>Просечно време потребно за одлучивање по захтеву за произвођече</t>
  </si>
  <si>
    <t>ЕТK-4-1</t>
  </si>
  <si>
    <t>ЕТK-4-2</t>
  </si>
  <si>
    <t>ЕТK-4-3</t>
  </si>
  <si>
    <t>ЕТK-4-4</t>
  </si>
  <si>
    <t>ЕТK-4-5</t>
  </si>
  <si>
    <t>ЕТK-4-6</t>
  </si>
  <si>
    <t>ЕТK-4-7</t>
  </si>
  <si>
    <t>ЕТK-4-8</t>
  </si>
  <si>
    <t>ЕТK-4-9</t>
  </si>
  <si>
    <t>Показатељи квалитета дистрибуције електричне енергије</t>
  </si>
  <si>
    <t>Показатељи квалитета</t>
  </si>
  <si>
    <t>ПРЕГЛЕД ТАБЕЛА ЗА ДОСТАВЉАЊЕ ПОДАТАКА</t>
  </si>
  <si>
    <t xml:space="preserve">Период извештавања је од почетка године до краја квартала (тромесечја). </t>
  </si>
  <si>
    <t>У жуто поље које се односи на Период извештавања уписати тромесечни период за који се достављају подаци (нпр. 1.1.2009-30.6.2009)</t>
  </si>
  <si>
    <t xml:space="preserve"> </t>
  </si>
  <si>
    <t>Проценат  предмета по којима је одлучено о захтеву крајњег купца или  произвођача за прикључење објекта у прописаном року</t>
  </si>
  <si>
    <t>Проценат усвојених жалби на решење о одобрењу за прикључење  у прописаном року од укупног броја жалби</t>
  </si>
  <si>
    <t>Број решених жалби у законском року (15 дана)</t>
  </si>
  <si>
    <t>Проценат одговора на приговор на обуставу о којима је одлучено у прописаном року</t>
  </si>
  <si>
    <t>Проценат приговора корисника/купца на искључење објекта који су решени у року од три дана</t>
  </si>
  <si>
    <t>Број приговора корисника/крајњег купца на искључење који су решени у року од три дана</t>
  </si>
  <si>
    <t>Проценат случајева у којима је испорука настављена у року од три дана по престанку
 разлога за обуставу</t>
  </si>
  <si>
    <t>Број случајева у којима је испорука настављена након неосноване обуставе</t>
  </si>
  <si>
    <t>Просечно
време чекања</t>
  </si>
  <si>
    <t>у корисничком центру</t>
  </si>
  <si>
    <t>одговора на упите остављене електронском поштом</t>
  </si>
  <si>
    <t>одговора на упите достављене поштом</t>
  </si>
  <si>
    <t>одзива на телефонски позив (време од пријема позива до јављања оператера)</t>
  </si>
  <si>
    <t xml:space="preserve">за одлучивање по захтеву за прикључење објекта
произвођача </t>
  </si>
  <si>
    <t>за одлучивање по захтеву за прикључење објекта крајњег 
купца</t>
  </si>
  <si>
    <t>за искључење по захтеву корисника-крајњег купца
(време од подношења захтева до искључења)</t>
  </si>
  <si>
    <t>Проценат случајева у којима је испорука настављена у року од 24 h ако је приговор на обуставу основан</t>
  </si>
  <si>
    <t>Прикључење објекта крајњег купца</t>
  </si>
  <si>
    <t>за прикључење објекта крајњег купца од дана закључења
 уговора о продаји</t>
  </si>
  <si>
    <t>Проценат донетих решења којима је одбијен захтев за прикључење објеката купаца и произвођача</t>
  </si>
  <si>
    <t>Проценат објеката крајњег купца  који су прикључени у прописаном  року када су испуњени прописани услови</t>
  </si>
  <si>
    <t xml:space="preserve">Неоснована обустава
</t>
  </si>
  <si>
    <t>Приговори на рачун</t>
  </si>
  <si>
    <t xml:space="preserve">Број коригованих рачуна услед уважених приговора </t>
  </si>
  <si>
    <t>Просечно време решавања приговора на рачун</t>
  </si>
  <si>
    <t>Број поднетих приговора на рачун</t>
  </si>
  <si>
    <t>Број редовно издатих рачуна</t>
  </si>
  <si>
    <t>Број издатих рачуна за неовлашћено преузету електричну енергију</t>
  </si>
  <si>
    <t>Издати рачуни</t>
  </si>
  <si>
    <t xml:space="preserve">Број коригованих рачуна
од стране оператора
(без подношења приговора)
</t>
  </si>
  <si>
    <t>Рачун</t>
  </si>
  <si>
    <t>3.1</t>
  </si>
  <si>
    <t>3.2</t>
  </si>
  <si>
    <t>3.3</t>
  </si>
  <si>
    <t>4.1</t>
  </si>
  <si>
    <t>5.1</t>
  </si>
  <si>
    <t>6.1</t>
  </si>
  <si>
    <t>6.2</t>
  </si>
  <si>
    <t>6.3</t>
  </si>
  <si>
    <t>6.4</t>
  </si>
  <si>
    <t>6.5</t>
  </si>
  <si>
    <t>услед неисправног обрачуна мрежарине у рачуну</t>
  </si>
  <si>
    <t>5.2.</t>
  </si>
  <si>
    <t>Проценат поднетих приговора на рачун у односу на број издатих рачуна</t>
  </si>
  <si>
    <t>Проценат коригованих рачуна услед уважених приговора у односу на број издатих рачуна</t>
  </si>
  <si>
    <t>Број корисника-крајњих купаца у областима са детектованим сталним напонским сметњама</t>
  </si>
  <si>
    <t>Број донетих решења којима је одбијен захтев за прикључење објекта произвођача</t>
  </si>
  <si>
    <t>Број донетих решења којима је одбијен захтев за прикључење објекта крајњег купца</t>
  </si>
  <si>
    <t>Број предмета објеката крајњег купца који су решени на други начин (захтев одбачен, поступак обустављен и сл.)</t>
  </si>
  <si>
    <t>Број предмета објеката произвођача који су решени на други начин (захтев одбачен, поступак обустављен и сл.)</t>
  </si>
  <si>
    <t>Укупно (за објекте крајњег купца)</t>
  </si>
  <si>
    <t>Укупно (за објекте произвођача)</t>
  </si>
  <si>
    <t>Број предмета по којима је одлучено о захтеву у року од 15 дана за крајње купце</t>
  </si>
  <si>
    <t>Број предмета по којима је одлучено о захтеву у року од  45 за произвођече</t>
  </si>
  <si>
    <t>Број прикључених објеката у року од 8 дана од дана када су испуњени сви услови за прикључење  (члан 145 Закона о енергетици)</t>
  </si>
  <si>
    <t>Број случајева у којима је испорука настављена у року од 24 часа по престанку разлога за обуставу</t>
  </si>
  <si>
    <t>Просечно време потребно за прикључење објекта од дана испуњења услова</t>
  </si>
</sst>
</file>

<file path=xl/styles.xml><?xml version="1.0" encoding="utf-8"?>
<styleSheet xmlns="http://schemas.openxmlformats.org/spreadsheetml/2006/main">
  <numFmts count="6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_-* #,##0\ _D_i_n_._-;\-* #,##0\ _D_i_n_._-;_-* &quot;-&quot;\ _D_i_n_._-;_-@_-"/>
    <numFmt numFmtId="165" formatCode="_-* #,##0.00\ _D_i_n_._-;\-* #,##0.00\ _D_i_n_._-;_-* &quot;-&quot;??\ _D_i_n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409]dddd\,\ mmmm\ dd\,\ yyyy"/>
    <numFmt numFmtId="189" formatCode="0.0"/>
    <numFmt numFmtId="190" formatCode="yyyy:h:mm"/>
    <numFmt numFmtId="191" formatCode="d:mmm:h:mm"/>
    <numFmt numFmtId="192" formatCode="d:mmm/h:mm"/>
    <numFmt numFmtId="193" formatCode="d\.mm\.yyyy/h:mm"/>
    <numFmt numFmtId="194" formatCode="mmm\-yyyy"/>
    <numFmt numFmtId="195" formatCode="d\.mm\.yyyy/h:m"/>
    <numFmt numFmtId="196" formatCode="mm"/>
    <numFmt numFmtId="197" formatCode="m"/>
    <numFmt numFmtId="198" formatCode="[h]:mm"/>
    <numFmt numFmtId="199" formatCode="_(* #,##0.0_);_(* \(#,##0.0\);_(* &quot;-&quot;??_);_(@_)"/>
    <numFmt numFmtId="200" formatCode="#,##0.0"/>
    <numFmt numFmtId="201" formatCode="yyyy:[h]:mm"/>
    <numFmt numFmtId="202" formatCode="[$-409]m/d/yy\ h:mm\ AM/PM;@"/>
    <numFmt numFmtId="203" formatCode="#,##0;[Red]#,##0"/>
    <numFmt numFmtId="204" formatCode="0_)"/>
    <numFmt numFmtId="205" formatCode="General_)"/>
    <numFmt numFmtId="206" formatCode="0.0%"/>
    <numFmt numFmtId="207" formatCode="###\ ###\ ###\ ###"/>
    <numFmt numFmtId="208" formatCode="&quot;Yes&quot;;&quot;Yes&quot;;&quot;No&quot;"/>
    <numFmt numFmtId="209" formatCode="&quot;True&quot;;&quot;True&quot;;&quot;False&quot;"/>
    <numFmt numFmtId="210" formatCode="&quot;On&quot;;&quot;On&quot;;&quot;Off&quot;"/>
    <numFmt numFmtId="211" formatCode="[$€-2]\ #,##0.00_);[Red]\([$€-2]\ #,##0.00\)"/>
    <numFmt numFmtId="212" formatCode="0.000"/>
    <numFmt numFmtId="213" formatCode="0E+00"/>
    <numFmt numFmtId="214" formatCode="0.0000"/>
    <numFmt numFmtId="215" formatCode="dd\.mm\.yyyy;@"/>
    <numFmt numFmtId="216" formatCode="#,##0.0000"/>
    <numFmt numFmtId="217" formatCode="#,##0.000"/>
    <numFmt numFmtId="218" formatCode="00000"/>
    <numFmt numFmtId="219" formatCode="0.0_);\(0.0\)"/>
    <numFmt numFmtId="220" formatCode="m/d/yy;@"/>
    <numFmt numFmtId="221" formatCode="[$-409]h:mm:ss\ AM/PM"/>
    <numFmt numFmtId="222" formatCode="[$-409]d/mmm/yyyy;@"/>
  </numFmts>
  <fonts count="55">
    <font>
      <sz val="10"/>
      <name val="Arial"/>
      <family val="0"/>
    </font>
    <font>
      <sz val="10"/>
      <color indexed="18"/>
      <name val="Arial Narrow"/>
      <family val="2"/>
    </font>
    <font>
      <sz val="8"/>
      <name val="Arial"/>
      <family val="2"/>
    </font>
    <font>
      <sz val="10"/>
      <color indexed="32"/>
      <name val="Arial Narrow"/>
      <family val="2"/>
    </font>
    <font>
      <u val="single"/>
      <sz val="10"/>
      <color indexed="12"/>
      <name val="Arial"/>
      <family val="2"/>
    </font>
    <font>
      <u val="single"/>
      <sz val="10"/>
      <color indexed="36"/>
      <name val="Arial"/>
      <family val="2"/>
    </font>
    <font>
      <vertAlign val="superscript"/>
      <sz val="10"/>
      <color indexed="32"/>
      <name val="Arial Narrow"/>
      <family val="2"/>
    </font>
    <font>
      <sz val="12"/>
      <name val="Helv"/>
      <family val="0"/>
    </font>
    <font>
      <sz val="10"/>
      <name val="Arial Narrow"/>
      <family val="2"/>
    </font>
    <font>
      <b/>
      <sz val="10"/>
      <color indexed="18"/>
      <name val="Arial Narrow"/>
      <family val="2"/>
    </font>
    <font>
      <b/>
      <sz val="10"/>
      <name val="Arial"/>
      <family val="2"/>
    </font>
    <font>
      <b/>
      <sz val="10"/>
      <color indexed="3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0"/>
      <color indexed="18"/>
      <name val="Arial"/>
      <family val="2"/>
    </font>
    <font>
      <sz val="10"/>
      <color indexed="10"/>
      <name val="Arial"/>
      <family val="2"/>
    </font>
    <font>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80"/>
      <name val="Arial"/>
      <family val="2"/>
    </font>
    <font>
      <b/>
      <sz val="10"/>
      <color rgb="FF000080"/>
      <name val="Arial"/>
      <family val="2"/>
    </font>
    <font>
      <sz val="10"/>
      <color rgb="FF000080"/>
      <name val="Arial Narrow"/>
      <family val="2"/>
    </font>
    <font>
      <sz val="10"/>
      <color rgb="FFFF0000"/>
      <name val="Arial"/>
      <family val="2"/>
    </font>
    <font>
      <sz val="12"/>
      <color rgb="FF00008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indexed="65"/>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color indexed="63"/>
      </top>
      <bottom style="hair"/>
    </border>
    <border>
      <left style="thin"/>
      <right style="thin"/>
      <top style="hair"/>
      <bottom style="double"/>
    </border>
    <border>
      <left style="thin"/>
      <right style="thin"/>
      <top>
        <color indexed="63"/>
      </top>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double"/>
    </border>
    <border>
      <left style="thin"/>
      <right style="thin"/>
      <top style="hair"/>
      <bottom style="thin"/>
    </border>
    <border>
      <left style="thin"/>
      <right>
        <color indexed="63"/>
      </right>
      <top style="hair"/>
      <bottom style="thin"/>
    </border>
    <border>
      <left style="thin"/>
      <right style="double"/>
      <top style="hair"/>
      <bottom style="hair"/>
    </border>
    <border>
      <left style="thin"/>
      <right>
        <color indexed="63"/>
      </right>
      <top>
        <color indexed="63"/>
      </top>
      <bottom style="thin"/>
    </border>
    <border>
      <left style="double"/>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double"/>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color indexed="63"/>
      </left>
      <right style="double"/>
      <top style="hair"/>
      <bottom style="double"/>
    </border>
    <border>
      <left style="thin"/>
      <right>
        <color indexed="63"/>
      </right>
      <top>
        <color indexed="63"/>
      </top>
      <bottom>
        <color indexed="63"/>
      </bottom>
    </border>
    <border>
      <left style="thin"/>
      <right style="thin"/>
      <top style="thin"/>
      <bottom style="thin"/>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style="thin"/>
      <top>
        <color indexed="63"/>
      </top>
      <bottom style="hair"/>
    </border>
    <border>
      <left style="double"/>
      <right style="thin"/>
      <top style="hair"/>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style="thin"/>
      <bottom style="hair"/>
    </border>
    <border>
      <left style="thin"/>
      <right style="double"/>
      <top style="hair"/>
      <bottom style="thin"/>
    </border>
    <border>
      <left style="thin"/>
      <right style="double"/>
      <top style="hair"/>
      <bottom style="double"/>
    </border>
    <border>
      <left style="thin"/>
      <right style="double"/>
      <top>
        <color indexed="63"/>
      </top>
      <bottom style="hair"/>
    </border>
    <border>
      <left style="thin"/>
      <right style="double"/>
      <top style="hair"/>
      <bottom>
        <color indexed="63"/>
      </bottom>
    </border>
    <border>
      <left style="thin"/>
      <right style="double"/>
      <top>
        <color indexed="63"/>
      </top>
      <bottom>
        <color indexed="63"/>
      </bottom>
    </border>
    <border>
      <left style="thin"/>
      <right style="double"/>
      <top style="thin"/>
      <bottom style="thin"/>
    </border>
    <border>
      <left style="thin"/>
      <right style="double"/>
      <top style="thin"/>
      <bottom style="double"/>
    </border>
    <border>
      <left style="thin"/>
      <right style="double"/>
      <top>
        <color indexed="63"/>
      </top>
      <bottom style="double"/>
    </border>
    <border>
      <left style="thin"/>
      <right style="thin"/>
      <top style="double"/>
      <bottom>
        <color indexed="63"/>
      </bottom>
    </border>
    <border>
      <left>
        <color indexed="63"/>
      </left>
      <right style="thin"/>
      <top>
        <color indexed="63"/>
      </top>
      <bottom>
        <color indexed="63"/>
      </bottom>
    </border>
    <border>
      <left style="thin"/>
      <right>
        <color indexed="63"/>
      </right>
      <top style="thin"/>
      <bottom style="thin"/>
    </border>
    <border>
      <left style="thin"/>
      <right style="double"/>
      <top>
        <color indexed="63"/>
      </top>
      <bottom style="thin"/>
    </border>
    <border>
      <left>
        <color indexed="63"/>
      </left>
      <right style="thin"/>
      <top style="hair"/>
      <bottom style="thin"/>
    </border>
    <border>
      <left>
        <color indexed="63"/>
      </left>
      <right style="thin"/>
      <top style="hair"/>
      <bottom>
        <color indexed="63"/>
      </bottom>
    </border>
    <border>
      <left style="thin"/>
      <right style="double"/>
      <top style="thin"/>
      <bottom>
        <color indexed="63"/>
      </bottom>
    </border>
    <border>
      <left>
        <color indexed="63"/>
      </left>
      <right style="thin"/>
      <top style="thin"/>
      <bottom style="thin"/>
    </border>
    <border>
      <left>
        <color indexed="63"/>
      </left>
      <right style="double"/>
      <top style="hair"/>
      <bottom style="thin"/>
    </border>
    <border>
      <left>
        <color indexed="63"/>
      </left>
      <right style="double"/>
      <top style="double"/>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color indexed="63"/>
      </top>
      <bottom style="hair"/>
    </border>
    <border>
      <left style="double"/>
      <right>
        <color indexed="63"/>
      </right>
      <top style="hair"/>
      <bottom style="hair"/>
    </border>
    <border>
      <left style="double"/>
      <right>
        <color indexed="63"/>
      </right>
      <top style="hair"/>
      <bottom style="thin"/>
    </border>
    <border>
      <left style="double"/>
      <right style="thin"/>
      <top>
        <color indexed="63"/>
      </top>
      <bottom style="thin"/>
    </border>
    <border>
      <left style="double"/>
      <right style="thin"/>
      <top style="hair"/>
      <bottom style="thin"/>
    </border>
    <border>
      <left style="double"/>
      <right style="thin"/>
      <top style="thin"/>
      <bottom style="double"/>
    </border>
    <border>
      <left style="double"/>
      <right>
        <color indexed="63"/>
      </right>
      <top>
        <color indexed="63"/>
      </top>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style="thin"/>
      <top>
        <color indexed="63"/>
      </top>
      <bottom style="thin"/>
    </border>
    <border>
      <left style="thin"/>
      <right style="thin"/>
      <top style="thin"/>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style="hair"/>
    </border>
    <border>
      <left>
        <color indexed="63"/>
      </left>
      <right style="thin"/>
      <top style="thin"/>
      <bottom>
        <color indexed="63"/>
      </bottom>
    </border>
    <border>
      <left>
        <color indexed="63"/>
      </left>
      <right>
        <color indexed="63"/>
      </right>
      <top style="hair"/>
      <bottom style="thin"/>
    </border>
    <border>
      <left style="thin"/>
      <right>
        <color indexed="63"/>
      </right>
      <top style="double"/>
      <bottom style="thin"/>
    </border>
    <border>
      <left>
        <color indexed="63"/>
      </left>
      <right style="thin"/>
      <top style="double"/>
      <bottom style="thin"/>
    </border>
    <border>
      <left>
        <color indexed="63"/>
      </left>
      <right>
        <color indexed="63"/>
      </right>
      <top style="hair"/>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thin"/>
    </border>
    <border>
      <left style="double"/>
      <right>
        <color indexed="63"/>
      </right>
      <top style="thin"/>
      <bottom style="double"/>
    </border>
    <border>
      <left>
        <color indexed="63"/>
      </left>
      <right>
        <color indexed="63"/>
      </right>
      <top style="thin"/>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double"/>
      <top style="double"/>
      <bottom style="hair"/>
    </border>
    <border>
      <left style="thin"/>
      <right style="thin"/>
      <top style="double"/>
      <bottom style="hair"/>
    </border>
    <border>
      <left style="double"/>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uble"/>
      <bottom style="thin"/>
    </border>
    <border>
      <left>
        <color indexed="63"/>
      </left>
      <right style="double"/>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204" fontId="7"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3">
    <xf numFmtId="0" fontId="0" fillId="0" borderId="0" xfId="0" applyAlignment="1">
      <alignment/>
    </xf>
    <xf numFmtId="49" fontId="1" fillId="32" borderId="0" xfId="0" applyNumberFormat="1" applyFont="1" applyFill="1" applyBorder="1" applyAlignment="1">
      <alignment/>
    </xf>
    <xf numFmtId="49" fontId="1" fillId="0" borderId="0" xfId="0" applyNumberFormat="1" applyFont="1" applyAlignment="1">
      <alignment/>
    </xf>
    <xf numFmtId="49" fontId="1" fillId="32" borderId="0" xfId="0" applyNumberFormat="1" applyFont="1" applyFill="1" applyAlignment="1">
      <alignment/>
    </xf>
    <xf numFmtId="49" fontId="1" fillId="33" borderId="0" xfId="0" applyNumberFormat="1" applyFont="1" applyFill="1" applyBorder="1" applyAlignment="1" applyProtection="1">
      <alignment/>
      <protection locked="0"/>
    </xf>
    <xf numFmtId="49" fontId="1" fillId="0" borderId="0" xfId="0" applyNumberFormat="1" applyFont="1" applyFill="1" applyBorder="1" applyAlignment="1">
      <alignment/>
    </xf>
    <xf numFmtId="49" fontId="1" fillId="33" borderId="0" xfId="0" applyNumberFormat="1" applyFont="1" applyFill="1" applyAlignment="1" applyProtection="1">
      <alignment/>
      <protection locked="0"/>
    </xf>
    <xf numFmtId="49" fontId="1" fillId="0" borderId="0" xfId="0" applyNumberFormat="1" applyFont="1" applyFill="1" applyAlignment="1">
      <alignment/>
    </xf>
    <xf numFmtId="0" fontId="1" fillId="33" borderId="0" xfId="0" applyFont="1" applyFill="1" applyAlignment="1">
      <alignment horizontal="left" vertical="center"/>
    </xf>
    <xf numFmtId="49" fontId="1" fillId="33" borderId="0" xfId="0" applyNumberFormat="1" applyFont="1" applyFill="1" applyAlignment="1">
      <alignment/>
    </xf>
    <xf numFmtId="0" fontId="1" fillId="0" borderId="0" xfId="0" applyFont="1" applyFill="1" applyAlignment="1">
      <alignment horizontal="left" vertical="center"/>
    </xf>
    <xf numFmtId="0" fontId="3" fillId="0" borderId="0" xfId="0" applyFont="1" applyAlignment="1">
      <alignment/>
    </xf>
    <xf numFmtId="1" fontId="3" fillId="33" borderId="10" xfId="0" applyNumberFormat="1" applyFont="1" applyFill="1" applyBorder="1" applyAlignment="1">
      <alignment horizontal="right" vertical="center"/>
    </xf>
    <xf numFmtId="1" fontId="3" fillId="33" borderId="11" xfId="0" applyNumberFormat="1" applyFont="1" applyFill="1" applyBorder="1" applyAlignment="1">
      <alignment horizontal="right" vertical="center"/>
    </xf>
    <xf numFmtId="1" fontId="3" fillId="33" borderId="12" xfId="0" applyNumberFormat="1" applyFont="1" applyFill="1" applyBorder="1" applyAlignment="1">
      <alignment horizontal="right" vertical="center"/>
    </xf>
    <xf numFmtId="1" fontId="3" fillId="33" borderId="13" xfId="0" applyNumberFormat="1" applyFont="1" applyFill="1" applyBorder="1" applyAlignment="1">
      <alignment horizontal="right" vertical="center"/>
    </xf>
    <xf numFmtId="2" fontId="3" fillId="33" borderId="14" xfId="0" applyNumberFormat="1" applyFont="1" applyFill="1" applyBorder="1" applyAlignment="1">
      <alignment horizontal="right" vertical="center"/>
    </xf>
    <xf numFmtId="1" fontId="3" fillId="33" borderId="14" xfId="0" applyNumberFormat="1" applyFont="1" applyFill="1" applyBorder="1" applyAlignment="1">
      <alignment horizontal="right" vertical="center"/>
    </xf>
    <xf numFmtId="1" fontId="3" fillId="33" borderId="15" xfId="0" applyNumberFormat="1" applyFont="1" applyFill="1" applyBorder="1" applyAlignment="1">
      <alignment horizontal="right" vertical="center"/>
    </xf>
    <xf numFmtId="1" fontId="3" fillId="33" borderId="16" xfId="0" applyNumberFormat="1" applyFont="1" applyFill="1" applyBorder="1" applyAlignment="1">
      <alignment horizontal="right" vertical="center"/>
    </xf>
    <xf numFmtId="1" fontId="3" fillId="33" borderId="17" xfId="0" applyNumberFormat="1" applyFont="1" applyFill="1" applyBorder="1" applyAlignment="1">
      <alignment horizontal="right" vertical="center"/>
    </xf>
    <xf numFmtId="1" fontId="3" fillId="33" borderId="18" xfId="0" applyNumberFormat="1" applyFont="1" applyFill="1" applyBorder="1" applyAlignment="1">
      <alignment horizontal="right" vertical="center"/>
    </xf>
    <xf numFmtId="1" fontId="3" fillId="33" borderId="19" xfId="0" applyNumberFormat="1" applyFont="1" applyFill="1" applyBorder="1" applyAlignment="1">
      <alignment horizontal="right" vertical="center"/>
    </xf>
    <xf numFmtId="2" fontId="3" fillId="33" borderId="20" xfId="0" applyNumberFormat="1" applyFont="1" applyFill="1" applyBorder="1" applyAlignment="1">
      <alignment horizontal="right" vertical="center"/>
    </xf>
    <xf numFmtId="1" fontId="3" fillId="33" borderId="21" xfId="0" applyNumberFormat="1" applyFont="1" applyFill="1" applyBorder="1" applyAlignment="1">
      <alignment horizontal="right" vertical="center"/>
    </xf>
    <xf numFmtId="1" fontId="3" fillId="33" borderId="22" xfId="0" applyNumberFormat="1" applyFont="1" applyFill="1" applyBorder="1" applyAlignment="1">
      <alignment horizontal="right" vertical="center"/>
    </xf>
    <xf numFmtId="2" fontId="3" fillId="33" borderId="12" xfId="0" applyNumberFormat="1" applyFont="1" applyFill="1" applyBorder="1" applyAlignment="1">
      <alignment horizontal="right" vertical="center"/>
    </xf>
    <xf numFmtId="2" fontId="3" fillId="33" borderId="16" xfId="0" applyNumberFormat="1" applyFont="1" applyFill="1" applyBorder="1" applyAlignment="1">
      <alignment horizontal="right" vertical="center"/>
    </xf>
    <xf numFmtId="0" fontId="3" fillId="33" borderId="23" xfId="0" applyFont="1" applyFill="1" applyBorder="1" applyAlignment="1">
      <alignment horizontal="right" vertical="center"/>
    </xf>
    <xf numFmtId="1" fontId="3" fillId="33" borderId="18" xfId="0" applyNumberFormat="1" applyFont="1" applyFill="1" applyBorder="1" applyAlignment="1">
      <alignment horizontal="center" vertical="center"/>
    </xf>
    <xf numFmtId="1" fontId="3" fillId="33" borderId="17" xfId="0" applyNumberFormat="1" applyFont="1" applyFill="1" applyBorder="1" applyAlignment="1">
      <alignment horizontal="center" vertical="center"/>
    </xf>
    <xf numFmtId="1" fontId="3" fillId="33" borderId="22" xfId="0" applyNumberFormat="1" applyFont="1" applyFill="1" applyBorder="1" applyAlignment="1">
      <alignment horizontal="center" vertical="center"/>
    </xf>
    <xf numFmtId="1" fontId="3" fillId="33" borderId="19" xfId="0" applyNumberFormat="1" applyFont="1" applyFill="1" applyBorder="1" applyAlignment="1">
      <alignment horizontal="center" vertical="center"/>
    </xf>
    <xf numFmtId="1" fontId="3" fillId="33" borderId="24" xfId="0" applyNumberFormat="1" applyFont="1" applyFill="1" applyBorder="1" applyAlignment="1">
      <alignment horizontal="center" vertical="center"/>
    </xf>
    <xf numFmtId="0" fontId="1" fillId="33" borderId="0" xfId="0" applyNumberFormat="1" applyFont="1" applyFill="1" applyBorder="1" applyAlignment="1">
      <alignment horizontal="left"/>
    </xf>
    <xf numFmtId="2" fontId="3" fillId="33" borderId="16" xfId="0" applyNumberFormat="1" applyFont="1" applyFill="1" applyBorder="1" applyAlignment="1">
      <alignment horizontal="center" vertical="center"/>
    </xf>
    <xf numFmtId="1" fontId="3" fillId="33" borderId="11"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xf>
    <xf numFmtId="0" fontId="1" fillId="0" borderId="0" xfId="57" applyFont="1" applyAlignment="1">
      <alignment horizontal="left" vertical="center"/>
      <protection/>
    </xf>
    <xf numFmtId="0" fontId="1" fillId="0" borderId="0" xfId="57" applyFont="1" applyAlignment="1">
      <alignment horizontal="center" vertical="center" wrapText="1"/>
      <protection/>
    </xf>
    <xf numFmtId="0" fontId="1" fillId="0" borderId="0" xfId="57" applyFont="1" applyAlignment="1">
      <alignment horizontal="left" vertical="center" wrapText="1"/>
      <protection/>
    </xf>
    <xf numFmtId="0" fontId="8" fillId="0" borderId="0" xfId="57" applyFont="1" applyAlignment="1">
      <alignment horizontal="left" vertical="center" wrapText="1"/>
      <protection/>
    </xf>
    <xf numFmtId="0" fontId="8" fillId="0" borderId="0" xfId="57" applyFont="1" applyAlignment="1">
      <alignment vertical="center" wrapText="1"/>
      <protection/>
    </xf>
    <xf numFmtId="0" fontId="1" fillId="0" borderId="0" xfId="57" applyFont="1" applyBorder="1" applyAlignment="1">
      <alignment horizontal="center" vertical="center" wrapText="1"/>
      <protection/>
    </xf>
    <xf numFmtId="0" fontId="1" fillId="0" borderId="0" xfId="57" applyFont="1" applyBorder="1" applyAlignment="1">
      <alignment horizontal="left" vertical="center" wrapText="1"/>
      <protection/>
    </xf>
    <xf numFmtId="0" fontId="8" fillId="0" borderId="0" xfId="57" applyFont="1" applyAlignment="1">
      <alignment horizontal="center" vertical="center" wrapText="1"/>
      <protection/>
    </xf>
    <xf numFmtId="0" fontId="1" fillId="0" borderId="25" xfId="57" applyFont="1" applyBorder="1" applyAlignment="1">
      <alignment horizontal="center" vertical="center" wrapText="1"/>
      <protection/>
    </xf>
    <xf numFmtId="0" fontId="1" fillId="0" borderId="26" xfId="57" applyFont="1" applyBorder="1" applyAlignment="1">
      <alignment horizontal="center" vertical="center" wrapText="1"/>
      <protection/>
    </xf>
    <xf numFmtId="0" fontId="9" fillId="0" borderId="27" xfId="57" applyFont="1" applyBorder="1" applyAlignment="1">
      <alignment horizontal="left" vertical="center" wrapText="1"/>
      <protection/>
    </xf>
    <xf numFmtId="0" fontId="1" fillId="0" borderId="11" xfId="57" applyFont="1" applyBorder="1" applyAlignment="1">
      <alignment horizontal="center" vertical="center" wrapText="1"/>
      <protection/>
    </xf>
    <xf numFmtId="0" fontId="1" fillId="0" borderId="28" xfId="57" applyFont="1" applyBorder="1" applyAlignment="1">
      <alignment horizontal="center" vertical="center" wrapText="1"/>
      <protection/>
    </xf>
    <xf numFmtId="0" fontId="1" fillId="0" borderId="29" xfId="57" applyFont="1" applyBorder="1" applyAlignment="1">
      <alignment horizontal="center" vertical="center" wrapText="1"/>
      <protection/>
    </xf>
    <xf numFmtId="0" fontId="1" fillId="0" borderId="30" xfId="57" applyFont="1" applyBorder="1" applyAlignment="1">
      <alignment horizontal="center" vertical="center" wrapText="1"/>
      <protection/>
    </xf>
    <xf numFmtId="0" fontId="1" fillId="0" borderId="31" xfId="57" applyFont="1" applyBorder="1" applyAlignment="1">
      <alignment horizontal="left" vertical="center" wrapText="1"/>
      <protection/>
    </xf>
    <xf numFmtId="0" fontId="1" fillId="0" borderId="32" xfId="57" applyFont="1" applyBorder="1" applyAlignment="1">
      <alignment horizontal="center" vertical="center" wrapText="1"/>
      <protection/>
    </xf>
    <xf numFmtId="0" fontId="1" fillId="0" borderId="33" xfId="57" applyFont="1" applyBorder="1" applyAlignment="1">
      <alignment horizontal="center" vertical="center" wrapText="1"/>
      <protection/>
    </xf>
    <xf numFmtId="0" fontId="1" fillId="0" borderId="34" xfId="57" applyFont="1" applyBorder="1" applyAlignment="1">
      <alignment horizontal="center" vertical="center" wrapText="1"/>
      <protection/>
    </xf>
    <xf numFmtId="0" fontId="1" fillId="0" borderId="35" xfId="57" applyFont="1" applyBorder="1" applyAlignment="1">
      <alignment horizontal="left" vertical="center" wrapText="1"/>
      <protection/>
    </xf>
    <xf numFmtId="0" fontId="1" fillId="0" borderId="14" xfId="57" applyFont="1" applyBorder="1" applyAlignment="1">
      <alignment horizontal="center" vertical="center" wrapText="1"/>
      <protection/>
    </xf>
    <xf numFmtId="0" fontId="1" fillId="0" borderId="36"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0" fillId="0" borderId="0" xfId="0" applyAlignment="1">
      <alignment horizontal="left" vertical="center"/>
    </xf>
    <xf numFmtId="0" fontId="0" fillId="0" borderId="0" xfId="0" applyFont="1" applyAlignment="1">
      <alignment horizontal="center" vertical="center" wrapText="1"/>
    </xf>
    <xf numFmtId="0" fontId="11"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222" fontId="3" fillId="0" borderId="0" xfId="0" applyNumberFormat="1" applyFont="1" applyAlignment="1" applyProtection="1">
      <alignment horizontal="left"/>
      <protection/>
    </xf>
    <xf numFmtId="0" fontId="0" fillId="0" borderId="0" xfId="0" applyAlignment="1" applyProtection="1">
      <alignment/>
      <protection/>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justify"/>
    </xf>
    <xf numFmtId="1" fontId="3" fillId="34" borderId="15" xfId="0" applyNumberFormat="1" applyFont="1" applyFill="1" applyBorder="1" applyAlignment="1">
      <alignment horizontal="right" vertical="center"/>
    </xf>
    <xf numFmtId="1" fontId="3" fillId="34" borderId="37" xfId="0" applyNumberFormat="1" applyFont="1" applyFill="1" applyBorder="1" applyAlignment="1">
      <alignment horizontal="right" vertical="center"/>
    </xf>
    <xf numFmtId="2" fontId="3" fillId="33" borderId="21" xfId="0" applyNumberFormat="1" applyFont="1" applyFill="1" applyBorder="1" applyAlignment="1">
      <alignment horizontal="right" vertical="center"/>
    </xf>
    <xf numFmtId="2" fontId="3" fillId="33" borderId="22" xfId="0" applyNumberFormat="1" applyFont="1" applyFill="1" applyBorder="1" applyAlignment="1">
      <alignment horizontal="right" vertical="center"/>
    </xf>
    <xf numFmtId="0" fontId="0" fillId="0" borderId="0" xfId="0" applyAlignment="1">
      <alignment horizontal="center" vertical="center"/>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0" fillId="0" borderId="0" xfId="0" applyFont="1" applyAlignment="1">
      <alignment horizontal="center" vertical="center"/>
    </xf>
    <xf numFmtId="0" fontId="3" fillId="0" borderId="0" xfId="0" applyFont="1" applyAlignment="1" applyProtection="1">
      <alignment/>
      <protection/>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xf>
    <xf numFmtId="0" fontId="50" fillId="0" borderId="15"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9" xfId="0" applyFont="1" applyBorder="1" applyAlignment="1">
      <alignment horizontal="center" vertical="center" wrapText="1"/>
    </xf>
    <xf numFmtId="0" fontId="51" fillId="0" borderId="40" xfId="0" applyFont="1" applyFill="1" applyBorder="1" applyAlignment="1">
      <alignment horizontal="center"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1" fillId="0" borderId="29"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46"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50" fillId="0" borderId="49" xfId="0" applyFont="1" applyBorder="1" applyAlignment="1">
      <alignment horizontal="center" vertical="center" wrapText="1"/>
    </xf>
    <xf numFmtId="0" fontId="52" fillId="0" borderId="0" xfId="0" applyFont="1" applyAlignment="1" applyProtection="1">
      <alignment horizontal="left" vertical="center"/>
      <protection/>
    </xf>
    <xf numFmtId="0" fontId="52" fillId="0" borderId="0" xfId="0" applyFont="1" applyAlignment="1" applyProtection="1">
      <alignment/>
      <protection/>
    </xf>
    <xf numFmtId="0" fontId="52" fillId="0" borderId="0" xfId="0" applyFont="1" applyAlignment="1" applyProtection="1">
      <alignment horizontal="left" vertical="center"/>
      <protection/>
    </xf>
    <xf numFmtId="0" fontId="52" fillId="0" borderId="0" xfId="0" applyFont="1" applyAlignment="1" applyProtection="1">
      <alignment horizontal="center" vertical="center"/>
      <protection/>
    </xf>
    <xf numFmtId="2" fontId="3" fillId="34" borderId="10" xfId="0" applyNumberFormat="1" applyFont="1" applyFill="1" applyBorder="1" applyAlignment="1">
      <alignment horizontal="right" vertical="center"/>
    </xf>
    <xf numFmtId="2" fontId="3" fillId="34" borderId="17" xfId="0" applyNumberFormat="1" applyFont="1" applyFill="1" applyBorder="1" applyAlignment="1">
      <alignment horizontal="right" vertical="center"/>
    </xf>
    <xf numFmtId="1" fontId="3" fillId="34" borderId="11" xfId="0" applyNumberFormat="1" applyFont="1" applyFill="1" applyBorder="1" applyAlignment="1">
      <alignment horizontal="right" vertical="center"/>
    </xf>
    <xf numFmtId="1" fontId="3" fillId="34" borderId="18" xfId="0" applyNumberFormat="1" applyFont="1" applyFill="1" applyBorder="1" applyAlignment="1">
      <alignment horizontal="right" vertical="center"/>
    </xf>
    <xf numFmtId="1" fontId="3" fillId="34" borderId="13" xfId="0" applyNumberFormat="1" applyFont="1" applyFill="1" applyBorder="1" applyAlignment="1">
      <alignment horizontal="right" vertical="center"/>
    </xf>
    <xf numFmtId="1" fontId="3" fillId="34" borderId="19" xfId="0" applyNumberFormat="1" applyFont="1" applyFill="1" applyBorder="1" applyAlignment="1">
      <alignment horizontal="right" vertical="center"/>
    </xf>
    <xf numFmtId="1" fontId="3" fillId="34" borderId="10" xfId="0" applyNumberFormat="1" applyFont="1" applyFill="1" applyBorder="1" applyAlignment="1">
      <alignment horizontal="right" vertical="center"/>
    </xf>
    <xf numFmtId="1" fontId="3" fillId="34" borderId="17" xfId="0" applyNumberFormat="1" applyFont="1" applyFill="1" applyBorder="1" applyAlignment="1">
      <alignment horizontal="right" vertical="center"/>
    </xf>
    <xf numFmtId="2" fontId="3" fillId="34" borderId="14" xfId="0" applyNumberFormat="1" applyFont="1" applyFill="1" applyBorder="1" applyAlignment="1">
      <alignment horizontal="right" vertical="center"/>
    </xf>
    <xf numFmtId="2" fontId="3" fillId="34" borderId="20" xfId="0" applyNumberFormat="1" applyFont="1" applyFill="1" applyBorder="1" applyAlignment="1">
      <alignment horizontal="right" vertical="center"/>
    </xf>
    <xf numFmtId="2" fontId="3" fillId="34" borderId="12" xfId="0" applyNumberFormat="1" applyFont="1" applyFill="1" applyBorder="1" applyAlignment="1">
      <alignment horizontal="right" vertical="center"/>
    </xf>
    <xf numFmtId="2" fontId="3" fillId="34" borderId="21" xfId="0" applyNumberFormat="1" applyFont="1" applyFill="1" applyBorder="1" applyAlignment="1">
      <alignment horizontal="right" vertical="center"/>
    </xf>
    <xf numFmtId="2" fontId="3" fillId="34" borderId="22" xfId="0" applyNumberFormat="1" applyFont="1" applyFill="1" applyBorder="1" applyAlignment="1">
      <alignment horizontal="right" vertical="center"/>
    </xf>
    <xf numFmtId="0" fontId="3" fillId="33" borderId="50" xfId="0" applyFont="1" applyFill="1" applyBorder="1" applyAlignment="1">
      <alignment horizontal="right" vertical="center"/>
    </xf>
    <xf numFmtId="0" fontId="3" fillId="34" borderId="23" xfId="0" applyFont="1" applyFill="1" applyBorder="1" applyAlignment="1">
      <alignment horizontal="right" vertical="center"/>
    </xf>
    <xf numFmtId="0" fontId="3" fillId="34" borderId="51" xfId="0" applyFont="1" applyFill="1" applyBorder="1" applyAlignment="1">
      <alignment horizontal="right" vertical="center"/>
    </xf>
    <xf numFmtId="0" fontId="3" fillId="34" borderId="50" xfId="0" applyFont="1" applyFill="1" applyBorder="1" applyAlignment="1">
      <alignment horizontal="right" vertical="center"/>
    </xf>
    <xf numFmtId="0" fontId="3" fillId="33" borderId="52" xfId="0" applyFont="1" applyFill="1" applyBorder="1" applyAlignment="1">
      <alignment horizontal="right" vertical="center"/>
    </xf>
    <xf numFmtId="0" fontId="0" fillId="0" borderId="0" xfId="0" applyFont="1" applyFill="1" applyAlignment="1">
      <alignment horizontal="left" vertical="justify"/>
    </xf>
    <xf numFmtId="0" fontId="0" fillId="0" borderId="0" xfId="0" applyFill="1" applyAlignment="1">
      <alignment horizontal="left" vertical="justify"/>
    </xf>
    <xf numFmtId="0" fontId="0" fillId="0" borderId="0" xfId="0" applyFill="1" applyAlignment="1">
      <alignment horizontal="left" vertical="center"/>
    </xf>
    <xf numFmtId="0" fontId="0" fillId="0" borderId="0" xfId="0" applyFill="1" applyAlignment="1">
      <alignment/>
    </xf>
    <xf numFmtId="0" fontId="53" fillId="0" borderId="0" xfId="0" applyFont="1" applyAlignment="1">
      <alignment/>
    </xf>
    <xf numFmtId="2" fontId="50" fillId="35" borderId="53" xfId="0" applyNumberFormat="1" applyFont="1" applyFill="1" applyBorder="1" applyAlignment="1">
      <alignment horizontal="right" vertical="center"/>
    </xf>
    <xf numFmtId="2" fontId="50" fillId="35" borderId="23" xfId="0" applyNumberFormat="1" applyFont="1" applyFill="1" applyBorder="1" applyAlignment="1">
      <alignment horizontal="right" vertical="center"/>
    </xf>
    <xf numFmtId="2" fontId="50" fillId="35" borderId="54" xfId="0" applyNumberFormat="1" applyFont="1" applyFill="1" applyBorder="1" applyAlignment="1">
      <alignment horizontal="right" vertical="center"/>
    </xf>
    <xf numFmtId="2" fontId="50" fillId="35" borderId="55" xfId="0" applyNumberFormat="1" applyFont="1" applyFill="1" applyBorder="1" applyAlignment="1">
      <alignment horizontal="right" vertical="center"/>
    </xf>
    <xf numFmtId="2" fontId="50" fillId="35" borderId="56" xfId="0" applyNumberFormat="1" applyFont="1" applyFill="1" applyBorder="1" applyAlignment="1">
      <alignment horizontal="right" vertical="center"/>
    </xf>
    <xf numFmtId="2" fontId="50" fillId="35" borderId="50" xfId="0" applyNumberFormat="1" applyFont="1" applyFill="1" applyBorder="1" applyAlignment="1">
      <alignment horizontal="right" vertical="center"/>
    </xf>
    <xf numFmtId="2" fontId="50" fillId="35" borderId="51" xfId="0" applyNumberFormat="1" applyFont="1" applyFill="1" applyBorder="1" applyAlignment="1">
      <alignment horizontal="right" vertical="center"/>
    </xf>
    <xf numFmtId="2" fontId="50" fillId="35" borderId="57" xfId="0" applyNumberFormat="1" applyFont="1" applyFill="1" applyBorder="1" applyAlignment="1">
      <alignment horizontal="right" vertical="center"/>
    </xf>
    <xf numFmtId="10" fontId="50" fillId="35" borderId="23" xfId="0" applyNumberFormat="1" applyFont="1" applyFill="1" applyBorder="1" applyAlignment="1">
      <alignment horizontal="right" vertical="center" wrapText="1"/>
    </xf>
    <xf numFmtId="10" fontId="50" fillId="36" borderId="56" xfId="0" applyNumberFormat="1" applyFont="1" applyFill="1" applyBorder="1" applyAlignment="1">
      <alignment horizontal="right" vertical="center" wrapText="1"/>
    </xf>
    <xf numFmtId="10" fontId="50" fillId="35" borderId="53" xfId="0" applyNumberFormat="1" applyFont="1" applyFill="1" applyBorder="1" applyAlignment="1">
      <alignment horizontal="right" vertical="center" wrapText="1"/>
    </xf>
    <xf numFmtId="10" fontId="50" fillId="35" borderId="50" xfId="0" applyNumberFormat="1" applyFont="1" applyFill="1" applyBorder="1" applyAlignment="1">
      <alignment horizontal="right" vertical="center" wrapText="1"/>
    </xf>
    <xf numFmtId="10" fontId="50" fillId="35" borderId="54" xfId="0" applyNumberFormat="1" applyFont="1" applyFill="1" applyBorder="1" applyAlignment="1">
      <alignment horizontal="right" vertical="center" wrapText="1"/>
    </xf>
    <xf numFmtId="10" fontId="50" fillId="35" borderId="58" xfId="0" applyNumberFormat="1" applyFont="1" applyFill="1" applyBorder="1" applyAlignment="1">
      <alignment horizontal="right" vertical="center" wrapText="1"/>
    </xf>
    <xf numFmtId="0" fontId="3" fillId="37" borderId="0" xfId="0" applyFont="1" applyFill="1" applyAlignment="1">
      <alignment/>
    </xf>
    <xf numFmtId="2" fontId="3" fillId="37" borderId="0" xfId="0" applyNumberFormat="1" applyFont="1" applyFill="1" applyAlignment="1">
      <alignment horizontal="center"/>
    </xf>
    <xf numFmtId="0" fontId="0" fillId="37" borderId="0" xfId="0" applyFill="1" applyAlignment="1">
      <alignment/>
    </xf>
    <xf numFmtId="0" fontId="3" fillId="37" borderId="59" xfId="0" applyFont="1" applyFill="1" applyBorder="1" applyAlignment="1">
      <alignment horizontal="center" vertical="center" wrapText="1"/>
    </xf>
    <xf numFmtId="0" fontId="3" fillId="37" borderId="6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37" xfId="0" applyFont="1" applyFill="1" applyBorder="1" applyAlignment="1">
      <alignment horizontal="center" vertical="center"/>
    </xf>
    <xf numFmtId="0" fontId="3" fillId="37" borderId="18" xfId="0" applyFont="1" applyFill="1" applyBorder="1" applyAlignment="1">
      <alignment horizontal="left" vertical="center" wrapText="1"/>
    </xf>
    <xf numFmtId="1" fontId="3" fillId="37" borderId="11" xfId="0" applyNumberFormat="1" applyFont="1" applyFill="1" applyBorder="1" applyAlignment="1">
      <alignment horizontal="right" vertical="center"/>
    </xf>
    <xf numFmtId="1" fontId="3" fillId="37" borderId="50" xfId="0" applyNumberFormat="1" applyFont="1" applyFill="1" applyBorder="1" applyAlignment="1">
      <alignment horizontal="right" vertical="center"/>
    </xf>
    <xf numFmtId="0" fontId="3" fillId="37" borderId="22" xfId="0" applyFont="1" applyFill="1" applyBorder="1" applyAlignment="1">
      <alignment horizontal="left" vertical="center" wrapText="1"/>
    </xf>
    <xf numFmtId="1" fontId="3" fillId="37" borderId="12" xfId="0" applyNumberFormat="1" applyFont="1" applyFill="1" applyBorder="1" applyAlignment="1">
      <alignment horizontal="right" vertical="center"/>
    </xf>
    <xf numFmtId="1" fontId="3" fillId="37" borderId="54" xfId="0" applyNumberFormat="1" applyFont="1" applyFill="1" applyBorder="1" applyAlignment="1">
      <alignment horizontal="right" vertical="center"/>
    </xf>
    <xf numFmtId="0" fontId="3" fillId="37" borderId="13" xfId="0" applyFont="1" applyFill="1" applyBorder="1" applyAlignment="1">
      <alignment horizontal="left" vertical="center" wrapText="1"/>
    </xf>
    <xf numFmtId="1" fontId="3" fillId="37" borderId="23" xfId="0" applyNumberFormat="1" applyFont="1" applyFill="1" applyBorder="1" applyAlignment="1">
      <alignment horizontal="right" vertical="center"/>
    </xf>
    <xf numFmtId="0" fontId="3" fillId="37" borderId="10" xfId="0" applyFont="1" applyFill="1" applyBorder="1" applyAlignment="1">
      <alignment horizontal="left" vertical="center" wrapText="1"/>
    </xf>
    <xf numFmtId="0" fontId="3" fillId="37" borderId="12" xfId="0" applyFont="1" applyFill="1" applyBorder="1" applyAlignment="1">
      <alignment horizontal="left" vertical="center" wrapText="1"/>
    </xf>
    <xf numFmtId="1" fontId="3" fillId="37" borderId="21" xfId="0" applyNumberFormat="1" applyFont="1" applyFill="1" applyBorder="1" applyAlignment="1">
      <alignment horizontal="right" vertical="center"/>
    </xf>
    <xf numFmtId="1" fontId="3" fillId="37" borderId="51" xfId="0" applyNumberFormat="1" applyFont="1" applyFill="1" applyBorder="1" applyAlignment="1">
      <alignment horizontal="right" vertical="center"/>
    </xf>
    <xf numFmtId="0" fontId="3" fillId="37" borderId="38" xfId="0" applyFont="1" applyFill="1" applyBorder="1" applyAlignment="1">
      <alignment horizontal="right" vertical="center" wrapText="1"/>
    </xf>
    <xf numFmtId="1" fontId="3" fillId="37" borderId="38" xfId="0" applyNumberFormat="1" applyFont="1" applyFill="1" applyBorder="1" applyAlignment="1">
      <alignment horizontal="right" vertical="center"/>
    </xf>
    <xf numFmtId="1" fontId="3" fillId="37" borderId="61" xfId="0" applyNumberFormat="1" applyFont="1" applyFill="1" applyBorder="1" applyAlignment="1">
      <alignment horizontal="right" vertical="center"/>
    </xf>
    <xf numFmtId="1" fontId="3" fillId="37" borderId="62" xfId="0" applyNumberFormat="1" applyFont="1" applyFill="1" applyBorder="1" applyAlignment="1">
      <alignment horizontal="right" vertical="center"/>
    </xf>
    <xf numFmtId="0" fontId="3" fillId="37" borderId="17" xfId="0" applyFont="1" applyFill="1" applyBorder="1" applyAlignment="1">
      <alignment horizontal="left" vertical="center" wrapText="1"/>
    </xf>
    <xf numFmtId="1" fontId="3" fillId="37" borderId="10" xfId="0" applyNumberFormat="1" applyFont="1" applyFill="1" applyBorder="1" applyAlignment="1">
      <alignment horizontal="center" vertical="center"/>
    </xf>
    <xf numFmtId="2" fontId="3" fillId="37" borderId="23" xfId="0" applyNumberFormat="1" applyFont="1" applyFill="1" applyBorder="1" applyAlignment="1">
      <alignment horizontal="right" vertical="center"/>
    </xf>
    <xf numFmtId="2" fontId="3" fillId="37" borderId="21" xfId="0" applyNumberFormat="1" applyFont="1" applyFill="1" applyBorder="1" applyAlignment="1">
      <alignment horizontal="center" vertical="center"/>
    </xf>
    <xf numFmtId="2" fontId="3" fillId="37" borderId="51" xfId="0" applyNumberFormat="1" applyFont="1" applyFill="1" applyBorder="1" applyAlignment="1">
      <alignment horizontal="right" vertical="center"/>
    </xf>
    <xf numFmtId="2" fontId="3" fillId="37" borderId="11" xfId="0" applyNumberFormat="1" applyFont="1" applyFill="1" applyBorder="1" applyAlignment="1">
      <alignment horizontal="right" vertical="center"/>
    </xf>
    <xf numFmtId="2" fontId="3" fillId="37" borderId="21" xfId="0" applyNumberFormat="1" applyFont="1" applyFill="1" applyBorder="1" applyAlignment="1">
      <alignment horizontal="right" vertical="center"/>
    </xf>
    <xf numFmtId="0" fontId="3" fillId="37" borderId="11" xfId="0" applyFont="1" applyFill="1" applyBorder="1" applyAlignment="1">
      <alignment horizontal="left" vertical="center" wrapText="1"/>
    </xf>
    <xf numFmtId="2" fontId="3" fillId="37" borderId="10" xfId="0" applyNumberFormat="1" applyFont="1" applyFill="1" applyBorder="1" applyAlignment="1">
      <alignment horizontal="right" vertical="center"/>
    </xf>
    <xf numFmtId="0" fontId="3" fillId="37" borderId="21" xfId="0" applyFont="1" applyFill="1" applyBorder="1" applyAlignment="1">
      <alignment horizontal="left" vertical="center" wrapText="1"/>
    </xf>
    <xf numFmtId="2" fontId="3" fillId="37" borderId="38" xfId="0" applyNumberFormat="1" applyFont="1" applyFill="1" applyBorder="1" applyAlignment="1">
      <alignment horizontal="right" vertical="center"/>
    </xf>
    <xf numFmtId="1" fontId="3" fillId="37" borderId="56" xfId="0" applyNumberFormat="1" applyFont="1" applyFill="1" applyBorder="1" applyAlignment="1">
      <alignment horizontal="right" vertical="center"/>
    </xf>
    <xf numFmtId="0" fontId="3" fillId="37" borderId="20" xfId="0" applyFont="1" applyFill="1" applyBorder="1" applyAlignment="1">
      <alignment horizontal="left" vertical="center" wrapText="1"/>
    </xf>
    <xf numFmtId="2" fontId="3" fillId="37" borderId="14" xfId="0" applyNumberFormat="1" applyFont="1" applyFill="1" applyBorder="1" applyAlignment="1">
      <alignment horizontal="center" vertical="center"/>
    </xf>
    <xf numFmtId="2" fontId="3" fillId="37" borderId="52" xfId="0" applyNumberFormat="1" applyFont="1" applyFill="1" applyBorder="1" applyAlignment="1">
      <alignment horizontal="right" vertical="center"/>
    </xf>
    <xf numFmtId="0" fontId="6" fillId="37" borderId="0" xfId="0" applyFont="1" applyFill="1" applyAlignment="1">
      <alignment/>
    </xf>
    <xf numFmtId="0" fontId="3" fillId="37" borderId="27"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63" xfId="0" applyFont="1" applyFill="1" applyBorder="1" applyAlignment="1">
      <alignment horizontal="center" vertical="center" wrapText="1"/>
    </xf>
    <xf numFmtId="1" fontId="3" fillId="37" borderId="22" xfId="0" applyNumberFormat="1" applyFont="1" applyFill="1" applyBorder="1" applyAlignment="1">
      <alignment horizontal="right" vertical="center"/>
    </xf>
    <xf numFmtId="0" fontId="3" fillId="37" borderId="64" xfId="0" applyFont="1" applyFill="1" applyBorder="1" applyAlignment="1">
      <alignment horizontal="center" vertical="center" wrapText="1"/>
    </xf>
    <xf numFmtId="0" fontId="3" fillId="37" borderId="13" xfId="0" applyFont="1" applyFill="1" applyBorder="1" applyAlignment="1">
      <alignment horizontal="center" vertical="center" wrapText="1"/>
    </xf>
    <xf numFmtId="1" fontId="3" fillId="37" borderId="53" xfId="0" applyNumberFormat="1" applyFont="1" applyFill="1" applyBorder="1" applyAlignment="1">
      <alignment horizontal="right" vertical="center"/>
    </xf>
    <xf numFmtId="0" fontId="3" fillId="37" borderId="12" xfId="0" applyFont="1" applyFill="1" applyBorder="1" applyAlignment="1">
      <alignment horizontal="center" vertical="center" wrapText="1"/>
    </xf>
    <xf numFmtId="0" fontId="3" fillId="37" borderId="16" xfId="0" applyFont="1" applyFill="1" applyBorder="1" applyAlignment="1">
      <alignment horizontal="left" vertical="center" wrapText="1"/>
    </xf>
    <xf numFmtId="0" fontId="3" fillId="37" borderId="11" xfId="0" applyFont="1" applyFill="1" applyBorder="1" applyAlignment="1">
      <alignment horizontal="center" vertical="center" wrapText="1"/>
    </xf>
    <xf numFmtId="1" fontId="3" fillId="37" borderId="65" xfId="0" applyNumberFormat="1" applyFont="1" applyFill="1" applyBorder="1" applyAlignment="1">
      <alignment horizontal="right" vertical="center"/>
    </xf>
    <xf numFmtId="0" fontId="3" fillId="37" borderId="19" xfId="0" applyFont="1" applyFill="1" applyBorder="1" applyAlignment="1">
      <alignment horizontal="left" vertical="center" wrapText="1"/>
    </xf>
    <xf numFmtId="0" fontId="3" fillId="37" borderId="2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66" xfId="0" applyFont="1" applyFill="1" applyBorder="1" applyAlignment="1">
      <alignment horizontal="center" vertical="center" wrapText="1"/>
    </xf>
    <xf numFmtId="2" fontId="8" fillId="37" borderId="56" xfId="0" applyNumberFormat="1" applyFont="1" applyFill="1" applyBorder="1" applyAlignment="1">
      <alignment horizontal="right" vertical="center"/>
    </xf>
    <xf numFmtId="1" fontId="8" fillId="37" borderId="53" xfId="0" applyNumberFormat="1" applyFont="1" applyFill="1" applyBorder="1" applyAlignment="1">
      <alignment horizontal="right" vertical="center"/>
    </xf>
    <xf numFmtId="2" fontId="8" fillId="37" borderId="53" xfId="0" applyNumberFormat="1" applyFont="1" applyFill="1" applyBorder="1" applyAlignment="1">
      <alignment horizontal="right" vertical="center"/>
    </xf>
    <xf numFmtId="1" fontId="8" fillId="37" borderId="23" xfId="0" applyNumberFormat="1" applyFont="1" applyFill="1" applyBorder="1" applyAlignment="1">
      <alignment horizontal="right" vertical="center"/>
    </xf>
    <xf numFmtId="2" fontId="8" fillId="37" borderId="52" xfId="0" applyNumberFormat="1" applyFont="1" applyFill="1" applyBorder="1" applyAlignment="1">
      <alignment horizontal="right" vertical="center"/>
    </xf>
    <xf numFmtId="0" fontId="3" fillId="37" borderId="37" xfId="0" applyFont="1" applyFill="1" applyBorder="1" applyAlignment="1">
      <alignment horizontal="center" vertical="center" wrapText="1"/>
    </xf>
    <xf numFmtId="1" fontId="3" fillId="37" borderId="18" xfId="0" applyNumberFormat="1" applyFont="1" applyFill="1" applyBorder="1" applyAlignment="1">
      <alignment horizontal="center" vertical="center"/>
    </xf>
    <xf numFmtId="1" fontId="3" fillId="37" borderId="17" xfId="0" applyNumberFormat="1" applyFont="1" applyFill="1" applyBorder="1" applyAlignment="1">
      <alignment horizontal="center" vertical="center"/>
    </xf>
    <xf numFmtId="2" fontId="3" fillId="37" borderId="18" xfId="0" applyNumberFormat="1" applyFont="1" applyFill="1" applyBorder="1" applyAlignment="1">
      <alignment horizontal="center" vertical="center"/>
    </xf>
    <xf numFmtId="2" fontId="3" fillId="37" borderId="22" xfId="0" applyNumberFormat="1" applyFont="1" applyFill="1" applyBorder="1" applyAlignment="1">
      <alignment horizontal="center" vertical="center"/>
    </xf>
    <xf numFmtId="2" fontId="3" fillId="37" borderId="19" xfId="0" applyNumberFormat="1" applyFont="1" applyFill="1" applyBorder="1" applyAlignment="1">
      <alignment horizontal="center" vertical="center"/>
    </xf>
    <xf numFmtId="2" fontId="3" fillId="37" borderId="17" xfId="0" applyNumberFormat="1" applyFont="1" applyFill="1" applyBorder="1" applyAlignment="1">
      <alignment horizontal="center" vertical="center"/>
    </xf>
    <xf numFmtId="2" fontId="3" fillId="37" borderId="24" xfId="0" applyNumberFormat="1" applyFont="1" applyFill="1" applyBorder="1" applyAlignment="1">
      <alignment horizontal="center" vertical="center"/>
    </xf>
    <xf numFmtId="2" fontId="3" fillId="37" borderId="16"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4" xfId="0" applyFont="1" applyFill="1" applyBorder="1" applyAlignment="1">
      <alignment horizontal="left" vertical="center" wrapText="1"/>
    </xf>
    <xf numFmtId="1" fontId="3" fillId="37" borderId="52" xfId="0" applyNumberFormat="1" applyFont="1" applyFill="1" applyBorder="1" applyAlignment="1">
      <alignment horizontal="right" vertical="center"/>
    </xf>
    <xf numFmtId="0" fontId="3" fillId="37" borderId="26"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7" xfId="0" applyFont="1" applyFill="1" applyBorder="1" applyAlignment="1">
      <alignment horizontal="left" vertical="center"/>
    </xf>
    <xf numFmtId="0" fontId="3" fillId="37" borderId="17" xfId="0" applyFont="1" applyFill="1" applyBorder="1" applyAlignment="1">
      <alignment horizontal="center" vertical="center"/>
    </xf>
    <xf numFmtId="0" fontId="3" fillId="37" borderId="16" xfId="0" applyFont="1" applyFill="1" applyBorder="1" applyAlignment="1">
      <alignment horizontal="center" vertical="center" wrapText="1"/>
    </xf>
    <xf numFmtId="2" fontId="3" fillId="37" borderId="54" xfId="0" applyNumberFormat="1" applyFont="1" applyFill="1" applyBorder="1" applyAlignment="1">
      <alignment horizontal="right" vertical="center"/>
    </xf>
    <xf numFmtId="0" fontId="3" fillId="37" borderId="37" xfId="0" applyFont="1" applyFill="1" applyBorder="1" applyAlignment="1">
      <alignment horizontal="left" vertical="center" wrapText="1"/>
    </xf>
    <xf numFmtId="1" fontId="3" fillId="37" borderId="55" xfId="0" applyNumberFormat="1" applyFont="1" applyFill="1" applyBorder="1" applyAlignment="1">
      <alignment horizontal="right" vertical="center"/>
    </xf>
    <xf numFmtId="0" fontId="3" fillId="37" borderId="20" xfId="0" applyFont="1" applyFill="1" applyBorder="1" applyAlignment="1">
      <alignment horizontal="center" vertical="center" wrapText="1"/>
    </xf>
    <xf numFmtId="10" fontId="3" fillId="37" borderId="23" xfId="0" applyNumberFormat="1" applyFont="1" applyFill="1" applyBorder="1" applyAlignment="1">
      <alignment horizontal="right" vertical="center"/>
    </xf>
    <xf numFmtId="0" fontId="3" fillId="34" borderId="28" xfId="0" applyFont="1" applyFill="1" applyBorder="1" applyAlignment="1">
      <alignment horizontal="right" vertical="center"/>
    </xf>
    <xf numFmtId="0" fontId="3" fillId="33" borderId="67" xfId="0" applyFont="1" applyFill="1" applyBorder="1" applyAlignment="1">
      <alignment horizontal="right" vertical="center"/>
    </xf>
    <xf numFmtId="1" fontId="3" fillId="33" borderId="28" xfId="0" applyNumberFormat="1" applyFont="1" applyFill="1" applyBorder="1" applyAlignment="1">
      <alignment horizontal="right" vertical="center"/>
    </xf>
    <xf numFmtId="1" fontId="3" fillId="33" borderId="32" xfId="0" applyNumberFormat="1" applyFont="1" applyFill="1" applyBorder="1" applyAlignment="1">
      <alignment horizontal="right" vertical="center"/>
    </xf>
    <xf numFmtId="0" fontId="3" fillId="33" borderId="32" xfId="0" applyFont="1" applyFill="1" applyBorder="1" applyAlignment="1">
      <alignment horizontal="right" vertical="center"/>
    </xf>
    <xf numFmtId="0" fontId="3" fillId="37" borderId="68"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69" xfId="0" applyFont="1" applyFill="1" applyBorder="1" applyAlignment="1">
      <alignment horizontal="right" vertical="center" wrapText="1"/>
    </xf>
    <xf numFmtId="0" fontId="3" fillId="37" borderId="38" xfId="0" applyFont="1" applyFill="1" applyBorder="1" applyAlignment="1">
      <alignment horizontal="center" vertical="center" wrapText="1"/>
    </xf>
    <xf numFmtId="1" fontId="3" fillId="37" borderId="70" xfId="0" applyNumberFormat="1" applyFont="1" applyFill="1" applyBorder="1" applyAlignment="1">
      <alignment horizontal="right" vertical="center"/>
    </xf>
    <xf numFmtId="0" fontId="3" fillId="37" borderId="25" xfId="0" applyFont="1" applyFill="1" applyBorder="1" applyAlignment="1">
      <alignment vertical="center" wrapText="1"/>
    </xf>
    <xf numFmtId="0" fontId="3" fillId="37" borderId="11" xfId="0" applyFont="1" applyFill="1" applyBorder="1" applyAlignment="1">
      <alignment horizontal="center" vertical="center"/>
    </xf>
    <xf numFmtId="0" fontId="3" fillId="37" borderId="71" xfId="0" applyFont="1" applyFill="1" applyBorder="1" applyAlignment="1">
      <alignment vertical="center" wrapText="1"/>
    </xf>
    <xf numFmtId="0" fontId="3" fillId="37" borderId="72" xfId="0" applyFont="1" applyFill="1" applyBorder="1" applyAlignment="1">
      <alignment vertical="center" wrapText="1"/>
    </xf>
    <xf numFmtId="0" fontId="3" fillId="37" borderId="73" xfId="0" applyFont="1" applyFill="1" applyBorder="1" applyAlignment="1">
      <alignment vertical="center" wrapText="1"/>
    </xf>
    <xf numFmtId="0" fontId="3" fillId="37" borderId="21" xfId="0" applyFont="1" applyFill="1" applyBorder="1" applyAlignment="1">
      <alignment horizontal="center" vertical="center"/>
    </xf>
    <xf numFmtId="0" fontId="3" fillId="37" borderId="11" xfId="0" applyFont="1" applyFill="1" applyBorder="1" applyAlignment="1">
      <alignment/>
    </xf>
    <xf numFmtId="0" fontId="50" fillId="0" borderId="74" xfId="0" applyFont="1" applyBorder="1" applyAlignment="1">
      <alignment horizontal="center" vertical="center"/>
    </xf>
    <xf numFmtId="0" fontId="50" fillId="0" borderId="44" xfId="0" applyFont="1" applyBorder="1" applyAlignment="1">
      <alignment horizontal="center" vertical="center"/>
    </xf>
    <xf numFmtId="0" fontId="50" fillId="0" borderId="29" xfId="0" applyFont="1" applyBorder="1" applyAlignment="1">
      <alignment horizontal="center" vertical="center"/>
    </xf>
    <xf numFmtId="0" fontId="50" fillId="0" borderId="45" xfId="0" applyFont="1" applyBorder="1" applyAlignment="1">
      <alignment horizontal="center" vertical="center"/>
    </xf>
    <xf numFmtId="0" fontId="50" fillId="0" borderId="43" xfId="0" applyFont="1" applyBorder="1" applyAlignment="1">
      <alignment horizontal="center" vertical="center"/>
    </xf>
    <xf numFmtId="0" fontId="50" fillId="0" borderId="47" xfId="0" applyFont="1" applyBorder="1" applyAlignment="1">
      <alignment horizontal="center" vertical="center"/>
    </xf>
    <xf numFmtId="0" fontId="50" fillId="0" borderId="25" xfId="0" applyFont="1" applyBorder="1" applyAlignment="1">
      <alignment horizontal="center" vertical="center"/>
    </xf>
    <xf numFmtId="0" fontId="50" fillId="0" borderId="75" xfId="0" applyFont="1" applyBorder="1" applyAlignment="1">
      <alignment horizontal="center" vertical="center"/>
    </xf>
    <xf numFmtId="0" fontId="50" fillId="36" borderId="76" xfId="0" applyFont="1" applyFill="1" applyBorder="1" applyAlignment="1">
      <alignment horizontal="center" vertical="center"/>
    </xf>
    <xf numFmtId="0" fontId="3" fillId="37" borderId="77" xfId="0" applyFont="1" applyFill="1" applyBorder="1" applyAlignment="1">
      <alignment/>
    </xf>
    <xf numFmtId="0" fontId="3" fillId="37" borderId="78" xfId="0" applyFont="1" applyFill="1" applyBorder="1" applyAlignment="1">
      <alignment horizontal="center" vertical="center"/>
    </xf>
    <xf numFmtId="0" fontId="3" fillId="37" borderId="59" xfId="0" applyFont="1" applyFill="1" applyBorder="1" applyAlignment="1">
      <alignment horizontal="center" vertical="center"/>
    </xf>
    <xf numFmtId="0" fontId="3" fillId="37" borderId="79" xfId="0" applyFont="1" applyFill="1" applyBorder="1" applyAlignment="1">
      <alignment/>
    </xf>
    <xf numFmtId="0" fontId="3" fillId="37" borderId="80" xfId="0" applyFont="1" applyFill="1" applyBorder="1" applyAlignment="1">
      <alignment horizontal="left" vertical="center" wrapText="1"/>
    </xf>
    <xf numFmtId="0" fontId="3" fillId="37" borderId="81" xfId="0" applyFont="1" applyFill="1" applyBorder="1" applyAlignment="1">
      <alignment horizontal="center" vertical="center" wrapText="1"/>
    </xf>
    <xf numFmtId="0" fontId="3" fillId="37" borderId="0" xfId="0" applyFont="1" applyFill="1" applyBorder="1" applyAlignment="1">
      <alignment/>
    </xf>
    <xf numFmtId="1" fontId="3" fillId="33" borderId="50" xfId="0" applyNumberFormat="1" applyFont="1" applyFill="1" applyBorder="1" applyAlignment="1">
      <alignment horizontal="right" vertical="center"/>
    </xf>
    <xf numFmtId="1" fontId="3" fillId="34" borderId="55" xfId="0" applyNumberFormat="1" applyFont="1" applyFill="1" applyBorder="1" applyAlignment="1">
      <alignment horizontal="right" vertical="center"/>
    </xf>
    <xf numFmtId="1" fontId="3" fillId="34" borderId="50" xfId="0" applyNumberFormat="1" applyFont="1" applyFill="1" applyBorder="1" applyAlignment="1">
      <alignment horizontal="right" vertical="center"/>
    </xf>
    <xf numFmtId="1" fontId="3" fillId="34" borderId="23" xfId="0" applyNumberFormat="1" applyFont="1" applyFill="1" applyBorder="1" applyAlignment="1">
      <alignment horizontal="right" vertical="center"/>
    </xf>
    <xf numFmtId="1" fontId="3" fillId="34" borderId="54" xfId="0" applyNumberFormat="1" applyFont="1" applyFill="1" applyBorder="1" applyAlignment="1">
      <alignment horizontal="right" vertical="center"/>
    </xf>
    <xf numFmtId="1" fontId="3" fillId="0" borderId="11" xfId="0" applyNumberFormat="1" applyFont="1" applyFill="1" applyBorder="1" applyAlignment="1">
      <alignment horizontal="center" vertical="center"/>
    </xf>
    <xf numFmtId="1" fontId="3" fillId="0" borderId="60"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3" fillId="0" borderId="81" xfId="0" applyNumberFormat="1" applyFont="1" applyFill="1" applyBorder="1" applyAlignment="1">
      <alignment horizontal="center" vertical="center"/>
    </xf>
    <xf numFmtId="0" fontId="3" fillId="37" borderId="0" xfId="0" applyFont="1" applyFill="1" applyBorder="1" applyAlignment="1">
      <alignment horizontal="center" vertical="center" wrapText="1"/>
    </xf>
    <xf numFmtId="1" fontId="3" fillId="0" borderId="62" xfId="0" applyNumberFormat="1" applyFont="1" applyFill="1" applyBorder="1" applyAlignment="1">
      <alignment horizontal="right" vertical="center"/>
    </xf>
    <xf numFmtId="10" fontId="3" fillId="0" borderId="53" xfId="0" applyNumberFormat="1" applyFont="1" applyFill="1" applyBorder="1" applyAlignment="1">
      <alignment horizontal="right" vertical="center"/>
    </xf>
    <xf numFmtId="10" fontId="3" fillId="0" borderId="23" xfId="0" applyNumberFormat="1" applyFont="1" applyFill="1" applyBorder="1" applyAlignment="1">
      <alignment horizontal="right" vertical="center"/>
    </xf>
    <xf numFmtId="10" fontId="3" fillId="37" borderId="55" xfId="0" applyNumberFormat="1" applyFont="1" applyFill="1" applyBorder="1" applyAlignment="1">
      <alignment horizontal="right" vertical="center"/>
    </xf>
    <xf numFmtId="1" fontId="3" fillId="0" borderId="13"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0" fontId="3" fillId="0" borderId="12" xfId="0" applyNumberFormat="1" applyFont="1" applyFill="1" applyBorder="1" applyAlignment="1">
      <alignment horizontal="center" vertical="center"/>
    </xf>
    <xf numFmtId="2" fontId="3" fillId="34" borderId="57" xfId="0" applyNumberFormat="1" applyFont="1" applyFill="1" applyBorder="1" applyAlignment="1">
      <alignment horizontal="right" vertical="center"/>
    </xf>
    <xf numFmtId="0" fontId="3" fillId="37" borderId="39" xfId="0" applyFont="1" applyFill="1" applyBorder="1" applyAlignment="1">
      <alignment horizontal="center" vertical="center" wrapText="1"/>
    </xf>
    <xf numFmtId="0" fontId="51" fillId="0" borderId="25" xfId="0" applyFont="1" applyFill="1" applyBorder="1" applyAlignment="1">
      <alignment horizontal="center" vertical="center" wrapText="1"/>
    </xf>
    <xf numFmtId="1" fontId="3" fillId="34" borderId="53" xfId="0" applyNumberFormat="1" applyFont="1" applyFill="1" applyBorder="1" applyAlignment="1">
      <alignment horizontal="right" vertical="center"/>
    </xf>
    <xf numFmtId="0" fontId="3" fillId="37" borderId="66" xfId="0" applyFont="1" applyFill="1" applyBorder="1" applyAlignment="1">
      <alignment horizontal="left" vertical="center" wrapText="1"/>
    </xf>
    <xf numFmtId="0" fontId="3" fillId="37" borderId="38" xfId="0" applyFont="1" applyFill="1" applyBorder="1" applyAlignment="1">
      <alignment horizontal="left" vertical="center" wrapText="1"/>
    </xf>
    <xf numFmtId="1" fontId="3" fillId="37" borderId="82" xfId="0" applyNumberFormat="1" applyFont="1" applyFill="1" applyBorder="1" applyAlignment="1">
      <alignment horizontal="right" vertical="center"/>
    </xf>
    <xf numFmtId="0" fontId="3" fillId="37" borderId="15" xfId="0" applyFont="1" applyFill="1" applyBorder="1" applyAlignment="1">
      <alignment horizontal="right" vertical="center" wrapText="1"/>
    </xf>
    <xf numFmtId="1" fontId="3" fillId="0" borderId="82" xfId="0" applyNumberFormat="1" applyFont="1" applyFill="1" applyBorder="1" applyAlignment="1">
      <alignment horizontal="right" vertical="center"/>
    </xf>
    <xf numFmtId="1" fontId="3" fillId="37" borderId="13" xfId="0" applyNumberFormat="1" applyFont="1" applyFill="1" applyBorder="1" applyAlignment="1">
      <alignment horizontal="right" vertical="center"/>
    </xf>
    <xf numFmtId="0" fontId="3" fillId="37" borderId="82" xfId="0" applyFont="1" applyFill="1" applyBorder="1" applyAlignment="1">
      <alignment horizontal="left" vertical="center" wrapText="1"/>
    </xf>
    <xf numFmtId="0" fontId="3" fillId="37" borderId="83" xfId="0" applyFont="1" applyFill="1" applyBorder="1" applyAlignment="1">
      <alignment horizontal="left" vertical="center" wrapText="1"/>
    </xf>
    <xf numFmtId="1" fontId="3" fillId="37" borderId="83" xfId="0" applyNumberFormat="1" applyFont="1" applyFill="1" applyBorder="1" applyAlignment="1">
      <alignment horizontal="right" vertical="center"/>
    </xf>
    <xf numFmtId="1" fontId="3" fillId="33" borderId="83" xfId="0" applyNumberFormat="1" applyFont="1" applyFill="1" applyBorder="1" applyAlignment="1">
      <alignment horizontal="right" vertical="center"/>
    </xf>
    <xf numFmtId="0" fontId="1" fillId="0" borderId="0" xfId="57" applyFont="1" applyAlignment="1">
      <alignment horizontal="center" vertical="center" wrapText="1"/>
      <protection/>
    </xf>
    <xf numFmtId="0" fontId="1" fillId="0" borderId="84" xfId="57" applyFont="1" applyBorder="1" applyAlignment="1">
      <alignment horizontal="center" vertical="center" wrapText="1"/>
      <protection/>
    </xf>
    <xf numFmtId="0" fontId="1" fillId="0" borderId="47" xfId="57" applyFont="1" applyBorder="1" applyAlignment="1">
      <alignment horizontal="center" vertical="center" wrapText="1"/>
      <protection/>
    </xf>
    <xf numFmtId="0" fontId="1" fillId="0" borderId="85" xfId="57" applyFont="1" applyBorder="1" applyAlignment="1">
      <alignment horizontal="center" vertical="center" wrapText="1"/>
      <protection/>
    </xf>
    <xf numFmtId="0" fontId="1" fillId="0" borderId="86" xfId="57" applyFont="1" applyBorder="1" applyAlignment="1">
      <alignment horizontal="center" vertical="center" wrapText="1"/>
      <protection/>
    </xf>
    <xf numFmtId="0" fontId="1" fillId="0" borderId="24" xfId="57" applyFont="1" applyBorder="1" applyAlignment="1">
      <alignment horizontal="center" vertical="center" wrapText="1"/>
      <protection/>
    </xf>
    <xf numFmtId="0" fontId="1" fillId="0" borderId="87" xfId="57" applyFont="1" applyBorder="1" applyAlignment="1">
      <alignment horizontal="center" vertical="center" wrapText="1"/>
      <protection/>
    </xf>
    <xf numFmtId="0" fontId="1" fillId="0" borderId="68" xfId="57" applyFont="1" applyBorder="1" applyAlignment="1">
      <alignment horizontal="center" vertical="center" wrapText="1"/>
      <protection/>
    </xf>
    <xf numFmtId="0" fontId="1" fillId="0" borderId="79" xfId="57" applyFont="1" applyBorder="1" applyAlignment="1">
      <alignment horizontal="center" vertical="center" wrapText="1"/>
      <protection/>
    </xf>
    <xf numFmtId="0" fontId="1" fillId="0" borderId="59" xfId="57" applyFont="1" applyBorder="1" applyAlignment="1">
      <alignment horizontal="center" vertical="center" wrapText="1"/>
      <protection/>
    </xf>
    <xf numFmtId="0" fontId="1" fillId="0" borderId="15" xfId="57" applyFont="1" applyBorder="1" applyAlignment="1">
      <alignment horizontal="center" vertical="center" wrapText="1"/>
      <protection/>
    </xf>
    <xf numFmtId="0" fontId="6" fillId="37" borderId="0" xfId="0" applyFont="1" applyFill="1" applyAlignment="1">
      <alignment horizontal="left" vertical="center" wrapText="1"/>
    </xf>
    <xf numFmtId="0" fontId="3" fillId="37" borderId="0" xfId="0" applyFont="1" applyFill="1" applyAlignment="1">
      <alignment horizontal="left" vertical="center" wrapText="1"/>
    </xf>
    <xf numFmtId="0" fontId="3" fillId="37" borderId="78" xfId="0" applyFont="1" applyFill="1" applyBorder="1" applyAlignment="1">
      <alignment horizontal="center" vertical="center"/>
    </xf>
    <xf numFmtId="0" fontId="0" fillId="37" borderId="55" xfId="0" applyFill="1" applyBorder="1" applyAlignment="1">
      <alignment horizontal="center" vertical="center"/>
    </xf>
    <xf numFmtId="0" fontId="3" fillId="37" borderId="17" xfId="0" applyFont="1" applyFill="1" applyBorder="1" applyAlignment="1">
      <alignment horizontal="left" vertical="center" wrapText="1"/>
    </xf>
    <xf numFmtId="0" fontId="0" fillId="37" borderId="31" xfId="0" applyFill="1" applyBorder="1" applyAlignment="1">
      <alignment vertical="center"/>
    </xf>
    <xf numFmtId="0" fontId="3" fillId="37" borderId="18" xfId="0" applyFont="1" applyFill="1" applyBorder="1" applyAlignment="1">
      <alignment horizontal="left" vertical="center" wrapText="1"/>
    </xf>
    <xf numFmtId="0" fontId="0" fillId="37" borderId="27" xfId="0" applyFill="1" applyBorder="1" applyAlignment="1">
      <alignment vertical="center"/>
    </xf>
    <xf numFmtId="0" fontId="3" fillId="37" borderId="46" xfId="0" applyFont="1" applyFill="1" applyBorder="1" applyAlignment="1">
      <alignment horizontal="center" vertical="center" wrapText="1"/>
    </xf>
    <xf numFmtId="0" fontId="3" fillId="37" borderId="47" xfId="0" applyFont="1" applyFill="1" applyBorder="1" applyAlignment="1">
      <alignment horizontal="center" vertical="center" wrapText="1"/>
    </xf>
    <xf numFmtId="0" fontId="0" fillId="37" borderId="47" xfId="0" applyFill="1" applyBorder="1" applyAlignment="1">
      <alignment horizontal="center" vertical="center"/>
    </xf>
    <xf numFmtId="0" fontId="0" fillId="37" borderId="48" xfId="0" applyFill="1" applyBorder="1" applyAlignment="1">
      <alignment horizontal="center" vertical="center"/>
    </xf>
    <xf numFmtId="0" fontId="3" fillId="37" borderId="20" xfId="0" applyFont="1" applyFill="1" applyBorder="1" applyAlignment="1">
      <alignment horizontal="left" vertical="center" wrapText="1"/>
    </xf>
    <xf numFmtId="0" fontId="0" fillId="37" borderId="35" xfId="0" applyFill="1" applyBorder="1" applyAlignment="1">
      <alignment vertical="center"/>
    </xf>
    <xf numFmtId="0" fontId="3" fillId="37" borderId="46" xfId="0" applyFont="1" applyFill="1" applyBorder="1" applyAlignment="1">
      <alignment horizontal="center" vertical="center" wrapText="1" indent="1"/>
    </xf>
    <xf numFmtId="0" fontId="3" fillId="37" borderId="47" xfId="0" applyFont="1" applyFill="1" applyBorder="1" applyAlignment="1">
      <alignment horizontal="center" vertical="center" wrapText="1" indent="1"/>
    </xf>
    <xf numFmtId="0" fontId="0" fillId="37" borderId="47" xfId="0" applyFill="1" applyBorder="1" applyAlignment="1">
      <alignment horizontal="center" vertical="center" wrapText="1" indent="1"/>
    </xf>
    <xf numFmtId="0" fontId="0" fillId="37" borderId="74" xfId="0" applyFill="1" applyBorder="1" applyAlignment="1">
      <alignment horizontal="center" vertical="center" wrapText="1" indent="1"/>
    </xf>
    <xf numFmtId="2" fontId="3" fillId="37" borderId="0" xfId="0" applyNumberFormat="1" applyFont="1" applyFill="1" applyAlignment="1">
      <alignment horizontal="center"/>
    </xf>
    <xf numFmtId="0" fontId="0" fillId="37" borderId="0" xfId="0" applyFill="1" applyAlignment="1">
      <alignment/>
    </xf>
    <xf numFmtId="0" fontId="3" fillId="37" borderId="59" xfId="0" applyFont="1" applyFill="1" applyBorder="1" applyAlignment="1">
      <alignment horizontal="center" vertical="center" wrapText="1"/>
    </xf>
    <xf numFmtId="0" fontId="0" fillId="37" borderId="82" xfId="0" applyFill="1" applyBorder="1" applyAlignment="1">
      <alignment horizontal="center" vertical="center" wrapText="1"/>
    </xf>
    <xf numFmtId="1" fontId="3" fillId="37" borderId="83" xfId="0" applyNumberFormat="1" applyFont="1" applyFill="1" applyBorder="1" applyAlignment="1">
      <alignment horizontal="center" vertical="center" wrapText="1"/>
    </xf>
    <xf numFmtId="1" fontId="3" fillId="37" borderId="15" xfId="0" applyNumberFormat="1" applyFont="1" applyFill="1" applyBorder="1" applyAlignment="1">
      <alignment horizontal="center" vertical="center" wrapText="1"/>
    </xf>
    <xf numFmtId="1" fontId="3" fillId="37" borderId="82" xfId="0" applyNumberFormat="1" applyFont="1" applyFill="1" applyBorder="1" applyAlignment="1">
      <alignment horizontal="center" vertical="center" wrapText="1"/>
    </xf>
    <xf numFmtId="2" fontId="3" fillId="37" borderId="83" xfId="0" applyNumberFormat="1" applyFont="1" applyFill="1" applyBorder="1" applyAlignment="1">
      <alignment horizontal="center" vertical="center" wrapText="1"/>
    </xf>
    <xf numFmtId="2" fontId="3" fillId="37" borderId="15" xfId="0" applyNumberFormat="1" applyFont="1" applyFill="1" applyBorder="1" applyAlignment="1">
      <alignment horizontal="center" vertical="center" wrapText="1"/>
    </xf>
    <xf numFmtId="0" fontId="0" fillId="37" borderId="15" xfId="0" applyFill="1" applyBorder="1" applyAlignment="1">
      <alignment horizontal="center" vertical="center" wrapText="1"/>
    </xf>
    <xf numFmtId="0" fontId="3" fillId="37" borderId="22" xfId="0" applyFont="1" applyFill="1" applyBorder="1" applyAlignment="1">
      <alignment horizontal="left" vertical="center" wrapText="1"/>
    </xf>
    <xf numFmtId="0" fontId="0" fillId="37" borderId="63" xfId="0" applyFill="1" applyBorder="1" applyAlignment="1">
      <alignment vertical="center"/>
    </xf>
    <xf numFmtId="0" fontId="3" fillId="37" borderId="88" xfId="0" applyFont="1" applyFill="1" applyBorder="1" applyAlignment="1">
      <alignment horizontal="center" vertical="center" wrapText="1"/>
    </xf>
    <xf numFmtId="0" fontId="3" fillId="37" borderId="89" xfId="0" applyFont="1" applyFill="1" applyBorder="1" applyAlignment="1">
      <alignment horizontal="center" vertical="center" wrapText="1"/>
    </xf>
    <xf numFmtId="0" fontId="3" fillId="37" borderId="86" xfId="0" applyFont="1" applyFill="1" applyBorder="1" applyAlignment="1">
      <alignment horizontal="center" vertical="center" wrapText="1"/>
    </xf>
    <xf numFmtId="0" fontId="3" fillId="37" borderId="90" xfId="0" applyFont="1" applyFill="1" applyBorder="1" applyAlignment="1">
      <alignment horizontal="center" vertical="center" wrapText="1"/>
    </xf>
    <xf numFmtId="0" fontId="3" fillId="37" borderId="91" xfId="0" applyFont="1" applyFill="1" applyBorder="1" applyAlignment="1">
      <alignment horizontal="center" vertical="center" wrapText="1"/>
    </xf>
    <xf numFmtId="0" fontId="3" fillId="37" borderId="87" xfId="0" applyFont="1" applyFill="1" applyBorder="1" applyAlignment="1">
      <alignment horizontal="center" vertical="center" wrapText="1"/>
    </xf>
    <xf numFmtId="0" fontId="3" fillId="37" borderId="47" xfId="0" applyFont="1" applyFill="1" applyBorder="1" applyAlignment="1">
      <alignment horizontal="center" vertical="center" indent="1"/>
    </xf>
    <xf numFmtId="0" fontId="3" fillId="37" borderId="74" xfId="0" applyFont="1" applyFill="1" applyBorder="1" applyAlignment="1">
      <alignment horizontal="center" vertical="center" indent="1"/>
    </xf>
    <xf numFmtId="0" fontId="3" fillId="37" borderId="63" xfId="0" applyFont="1" applyFill="1" applyBorder="1" applyAlignment="1">
      <alignment horizontal="left" vertical="center" wrapText="1"/>
    </xf>
    <xf numFmtId="0" fontId="3" fillId="37" borderId="31" xfId="0" applyFont="1" applyFill="1" applyBorder="1" applyAlignment="1">
      <alignment horizontal="left" vertical="center" wrapText="1"/>
    </xf>
    <xf numFmtId="0" fontId="3" fillId="37" borderId="92" xfId="0" applyFont="1" applyFill="1" applyBorder="1" applyAlignment="1">
      <alignment horizontal="center"/>
    </xf>
    <xf numFmtId="0" fontId="0" fillId="37" borderId="31" xfId="0" applyFill="1" applyBorder="1" applyAlignment="1">
      <alignment vertical="center" wrapText="1"/>
    </xf>
    <xf numFmtId="0" fontId="0" fillId="37" borderId="27" xfId="0" applyFill="1" applyBorder="1" applyAlignment="1">
      <alignment vertical="center" wrapText="1"/>
    </xf>
    <xf numFmtId="0" fontId="0" fillId="37" borderId="63" xfId="0" applyFill="1" applyBorder="1" applyAlignment="1">
      <alignment vertical="center" wrapText="1"/>
    </xf>
    <xf numFmtId="0" fontId="3" fillId="37" borderId="16" xfId="0" applyFont="1" applyFill="1" applyBorder="1" applyAlignment="1">
      <alignment horizontal="left" vertical="center" wrapText="1"/>
    </xf>
    <xf numFmtId="0" fontId="0" fillId="37" borderId="64" xfId="0" applyFill="1" applyBorder="1" applyAlignment="1">
      <alignment vertical="center" wrapText="1"/>
    </xf>
    <xf numFmtId="0" fontId="3" fillId="37" borderId="19" xfId="0" applyFont="1" applyFill="1" applyBorder="1" applyAlignment="1">
      <alignment horizontal="left" vertical="center" wrapText="1"/>
    </xf>
    <xf numFmtId="0" fontId="0" fillId="37" borderId="93" xfId="0" applyFill="1" applyBorder="1" applyAlignment="1">
      <alignment vertical="center" wrapText="1"/>
    </xf>
    <xf numFmtId="0" fontId="0" fillId="37" borderId="82" xfId="0" applyFill="1" applyBorder="1" applyAlignment="1">
      <alignment/>
    </xf>
    <xf numFmtId="0" fontId="3" fillId="37" borderId="69" xfId="0" applyFont="1" applyFill="1" applyBorder="1" applyAlignment="1">
      <alignment horizontal="left" vertical="center" wrapText="1"/>
    </xf>
    <xf numFmtId="0" fontId="0" fillId="37" borderId="94" xfId="0" applyFill="1" applyBorder="1" applyAlignment="1">
      <alignment vertical="center" wrapText="1"/>
    </xf>
    <xf numFmtId="0" fontId="3" fillId="37" borderId="74" xfId="0" applyFont="1" applyFill="1" applyBorder="1" applyAlignment="1">
      <alignment horizontal="center" vertical="center" wrapText="1"/>
    </xf>
    <xf numFmtId="0" fontId="0" fillId="37" borderId="63" xfId="0" applyFill="1" applyBorder="1" applyAlignment="1">
      <alignment horizontal="left"/>
    </xf>
    <xf numFmtId="0" fontId="0" fillId="37" borderId="35" xfId="0" applyFill="1" applyBorder="1" applyAlignment="1">
      <alignment vertical="center" wrapText="1"/>
    </xf>
    <xf numFmtId="0" fontId="3" fillId="37" borderId="8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48" xfId="0" applyFont="1" applyFill="1" applyBorder="1" applyAlignment="1">
      <alignment horizontal="center" vertical="center" wrapText="1"/>
    </xf>
    <xf numFmtId="0" fontId="0" fillId="37" borderId="62" xfId="0" applyFill="1" applyBorder="1" applyAlignment="1">
      <alignment horizontal="center" vertical="center"/>
    </xf>
    <xf numFmtId="0" fontId="3" fillId="37" borderId="27" xfId="0" applyFont="1" applyFill="1" applyBorder="1" applyAlignment="1">
      <alignment horizontal="left" vertical="center" wrapText="1"/>
    </xf>
    <xf numFmtId="0" fontId="3" fillId="37" borderId="61" xfId="0" applyFont="1" applyFill="1" applyBorder="1" applyAlignment="1">
      <alignment horizontal="left" vertical="center" wrapText="1"/>
    </xf>
    <xf numFmtId="0" fontId="0" fillId="37" borderId="66" xfId="0" applyFill="1" applyBorder="1" applyAlignment="1">
      <alignment horizontal="left"/>
    </xf>
    <xf numFmtId="0" fontId="0" fillId="37" borderId="47" xfId="0" applyFill="1" applyBorder="1" applyAlignment="1">
      <alignment horizontal="center" vertical="center" wrapText="1"/>
    </xf>
    <xf numFmtId="0" fontId="0" fillId="37" borderId="74" xfId="0" applyFill="1" applyBorder="1" applyAlignment="1">
      <alignment horizontal="center" vertical="center" wrapText="1"/>
    </xf>
    <xf numFmtId="0" fontId="3" fillId="37" borderId="18" xfId="0" applyFont="1" applyFill="1" applyBorder="1" applyAlignment="1">
      <alignment horizontal="left" vertical="center"/>
    </xf>
    <xf numFmtId="0" fontId="0" fillId="37" borderId="26" xfId="0" applyFill="1" applyBorder="1" applyAlignment="1">
      <alignment horizontal="left" vertical="center"/>
    </xf>
    <xf numFmtId="0" fontId="0" fillId="37" borderId="27" xfId="0" applyFill="1" applyBorder="1" applyAlignment="1">
      <alignment horizontal="left" vertical="center"/>
    </xf>
    <xf numFmtId="0" fontId="3" fillId="37" borderId="59" xfId="0" applyFont="1" applyFill="1" applyBorder="1" applyAlignment="1">
      <alignment horizontal="center" vertical="center"/>
    </xf>
    <xf numFmtId="0" fontId="0" fillId="37" borderId="82" xfId="0" applyFill="1" applyBorder="1" applyAlignment="1">
      <alignment horizontal="center" vertical="center"/>
    </xf>
    <xf numFmtId="0" fontId="3" fillId="37" borderId="22" xfId="0" applyFont="1" applyFill="1" applyBorder="1" applyAlignment="1">
      <alignment horizontal="left" vertical="center"/>
    </xf>
    <xf numFmtId="0" fontId="0" fillId="37" borderId="95" xfId="0" applyFill="1" applyBorder="1" applyAlignment="1">
      <alignment horizontal="left" vertical="center"/>
    </xf>
    <xf numFmtId="0" fontId="0" fillId="37" borderId="63" xfId="0" applyFill="1" applyBorder="1" applyAlignment="1">
      <alignment horizontal="left" vertical="center"/>
    </xf>
    <xf numFmtId="0" fontId="3" fillId="37" borderId="96" xfId="0" applyFont="1" applyFill="1" applyBorder="1" applyAlignment="1">
      <alignment horizontal="center" vertical="center"/>
    </xf>
    <xf numFmtId="0" fontId="3" fillId="37" borderId="92" xfId="0" applyFont="1" applyFill="1" applyBorder="1" applyAlignment="1">
      <alignment horizontal="center" vertical="center"/>
    </xf>
    <xf numFmtId="0" fontId="3" fillId="37" borderId="97" xfId="0" applyFont="1" applyFill="1" applyBorder="1" applyAlignment="1">
      <alignment horizontal="center" vertical="center"/>
    </xf>
    <xf numFmtId="0" fontId="3" fillId="37" borderId="24" xfId="0" applyFont="1" applyFill="1" applyBorder="1" applyAlignment="1">
      <alignment horizontal="left" vertical="center" wrapText="1"/>
    </xf>
    <xf numFmtId="0" fontId="0" fillId="37" borderId="87" xfId="0" applyFill="1" applyBorder="1" applyAlignment="1">
      <alignment vertical="center"/>
    </xf>
    <xf numFmtId="0" fontId="0" fillId="37" borderId="15" xfId="0" applyFill="1" applyBorder="1" applyAlignment="1">
      <alignment vertical="center" wrapText="1"/>
    </xf>
    <xf numFmtId="0" fontId="0" fillId="37" borderId="82" xfId="0" applyFill="1" applyBorder="1" applyAlignment="1">
      <alignment vertical="center" wrapText="1"/>
    </xf>
    <xf numFmtId="0" fontId="0" fillId="37" borderId="30" xfId="0" applyFill="1" applyBorder="1" applyAlignment="1">
      <alignment vertical="center"/>
    </xf>
    <xf numFmtId="0" fontId="0" fillId="37" borderId="26" xfId="0" applyFill="1" applyBorder="1" applyAlignment="1">
      <alignment vertical="center"/>
    </xf>
    <xf numFmtId="0" fontId="0" fillId="37" borderId="0" xfId="0" applyFill="1" applyAlignment="1">
      <alignment horizontal="left" vertical="center"/>
    </xf>
    <xf numFmtId="0" fontId="3" fillId="37" borderId="11" xfId="0" applyFont="1" applyFill="1" applyBorder="1" applyAlignment="1">
      <alignment horizontal="left" vertical="center" wrapText="1"/>
    </xf>
    <xf numFmtId="0" fontId="0" fillId="37" borderId="11" xfId="0" applyFill="1" applyBorder="1" applyAlignment="1">
      <alignment vertical="center"/>
    </xf>
    <xf numFmtId="0" fontId="3" fillId="37" borderId="10" xfId="0" applyFont="1" applyFill="1" applyBorder="1" applyAlignment="1">
      <alignment horizontal="left" vertical="center" wrapText="1"/>
    </xf>
    <xf numFmtId="0" fontId="0" fillId="37" borderId="10" xfId="0" applyFill="1" applyBorder="1" applyAlignment="1">
      <alignment vertical="center"/>
    </xf>
    <xf numFmtId="0" fontId="3" fillId="37" borderId="14" xfId="0" applyFont="1" applyFill="1" applyBorder="1" applyAlignment="1">
      <alignment horizontal="left" vertical="center" wrapText="1"/>
    </xf>
    <xf numFmtId="0" fontId="0" fillId="37" borderId="14" xfId="0" applyFill="1" applyBorder="1" applyAlignment="1">
      <alignment vertical="center"/>
    </xf>
    <xf numFmtId="0" fontId="0" fillId="37" borderId="98" xfId="0" applyFill="1" applyBorder="1" applyAlignment="1">
      <alignment vertical="center"/>
    </xf>
    <xf numFmtId="0" fontId="0" fillId="37" borderId="64" xfId="0" applyFill="1" applyBorder="1" applyAlignment="1">
      <alignment vertical="center"/>
    </xf>
    <xf numFmtId="0" fontId="6" fillId="37" borderId="0" xfId="0" applyFont="1" applyFill="1" applyAlignment="1">
      <alignment horizontal="left" vertical="top" wrapText="1"/>
    </xf>
    <xf numFmtId="0" fontId="3" fillId="37" borderId="0" xfId="0" applyFont="1" applyFill="1" applyAlignment="1">
      <alignment horizontal="left" vertical="top" wrapText="1"/>
    </xf>
    <xf numFmtId="2" fontId="3" fillId="37" borderId="0" xfId="0" applyNumberFormat="1" applyFont="1" applyFill="1" applyAlignment="1">
      <alignment horizontal="center" vertical="center"/>
    </xf>
    <xf numFmtId="0" fontId="0" fillId="37" borderId="0" xfId="0" applyFill="1" applyAlignment="1">
      <alignment horizontal="center" vertical="center"/>
    </xf>
    <xf numFmtId="0" fontId="0" fillId="37" borderId="62" xfId="0" applyFill="1" applyBorder="1" applyAlignment="1">
      <alignment vertical="center"/>
    </xf>
    <xf numFmtId="0" fontId="0" fillId="37" borderId="86" xfId="0" applyFill="1" applyBorder="1" applyAlignment="1">
      <alignment vertical="center" wrapText="1"/>
    </xf>
    <xf numFmtId="0" fontId="0" fillId="37" borderId="90" xfId="0" applyFill="1" applyBorder="1" applyAlignment="1">
      <alignment vertical="center" wrapText="1"/>
    </xf>
    <xf numFmtId="0" fontId="0" fillId="37" borderId="87" xfId="0" applyFill="1" applyBorder="1" applyAlignment="1">
      <alignment vertical="center" wrapText="1"/>
    </xf>
    <xf numFmtId="0" fontId="3" fillId="37" borderId="98" xfId="0" applyFont="1" applyFill="1" applyBorder="1" applyAlignment="1">
      <alignment horizontal="left" vertical="center" wrapText="1"/>
    </xf>
    <xf numFmtId="0" fontId="3" fillId="37" borderId="64" xfId="0" applyFont="1" applyFill="1" applyBorder="1" applyAlignment="1">
      <alignment horizontal="left" vertical="center" wrapText="1"/>
    </xf>
    <xf numFmtId="0" fontId="3" fillId="37" borderId="81" xfId="0" applyFont="1" applyFill="1" applyBorder="1" applyAlignment="1">
      <alignment horizontal="left" vertical="center" wrapText="1"/>
    </xf>
    <xf numFmtId="0" fontId="3" fillId="37" borderId="93" xfId="0" applyFont="1" applyFill="1" applyBorder="1" applyAlignment="1">
      <alignment horizontal="left" vertical="center" wrapText="1"/>
    </xf>
    <xf numFmtId="0" fontId="3" fillId="37" borderId="99" xfId="0" applyFont="1" applyFill="1" applyBorder="1" applyAlignment="1">
      <alignment horizontal="left" vertical="center" wrapText="1" indent="22"/>
    </xf>
    <xf numFmtId="0" fontId="3" fillId="37" borderId="100" xfId="0" applyFont="1" applyFill="1" applyBorder="1" applyAlignment="1">
      <alignment horizontal="left" vertical="center" wrapText="1" indent="22"/>
    </xf>
    <xf numFmtId="0" fontId="3" fillId="37" borderId="80" xfId="0" applyFont="1" applyFill="1" applyBorder="1" applyAlignment="1">
      <alignment horizontal="left" vertical="center" wrapText="1"/>
    </xf>
    <xf numFmtId="0" fontId="3" fillId="37" borderId="94" xfId="0" applyFont="1" applyFill="1" applyBorder="1" applyAlignment="1">
      <alignment horizontal="left" vertical="center" wrapText="1"/>
    </xf>
    <xf numFmtId="0" fontId="3" fillId="37" borderId="99" xfId="0" applyFont="1" applyFill="1" applyBorder="1" applyAlignment="1">
      <alignment horizontal="left" vertical="center" wrapText="1"/>
    </xf>
    <xf numFmtId="0" fontId="3" fillId="37" borderId="100"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3" fillId="37" borderId="0" xfId="0" applyFont="1" applyFill="1" applyAlignment="1">
      <alignment horizontal="center"/>
    </xf>
    <xf numFmtId="0" fontId="3" fillId="37" borderId="99" xfId="0" applyFont="1" applyFill="1" applyBorder="1" applyAlignment="1">
      <alignment horizontal="left" vertical="center" indent="19"/>
    </xf>
    <xf numFmtId="0" fontId="3" fillId="37" borderId="100" xfId="0" applyFont="1" applyFill="1" applyBorder="1" applyAlignment="1">
      <alignment horizontal="left" vertical="center" indent="19"/>
    </xf>
    <xf numFmtId="0" fontId="3" fillId="37" borderId="101" xfId="0" applyFont="1" applyFill="1" applyBorder="1" applyAlignment="1">
      <alignment horizontal="left" vertical="center" indent="19"/>
    </xf>
    <xf numFmtId="0" fontId="3" fillId="37" borderId="102" xfId="0" applyFont="1" applyFill="1" applyBorder="1" applyAlignment="1">
      <alignment horizontal="left" vertical="center" wrapText="1" indent="19"/>
    </xf>
    <xf numFmtId="0" fontId="3" fillId="37" borderId="92" xfId="0" applyFont="1" applyFill="1" applyBorder="1" applyAlignment="1">
      <alignment horizontal="left" vertical="center" wrapText="1" indent="19"/>
    </xf>
    <xf numFmtId="0" fontId="3" fillId="37" borderId="97" xfId="0" applyFont="1" applyFill="1" applyBorder="1" applyAlignment="1">
      <alignment horizontal="left" vertical="center" wrapText="1" indent="19"/>
    </xf>
    <xf numFmtId="0" fontId="3" fillId="37" borderId="94" xfId="0" applyFont="1" applyFill="1" applyBorder="1" applyAlignment="1">
      <alignment horizontal="center" vertical="center" wrapText="1"/>
    </xf>
    <xf numFmtId="0" fontId="3" fillId="37" borderId="60" xfId="0" applyFont="1" applyFill="1" applyBorder="1" applyAlignment="1">
      <alignment horizontal="center" vertical="center" wrapText="1"/>
    </xf>
    <xf numFmtId="0" fontId="3" fillId="37" borderId="103" xfId="0" applyFont="1" applyFill="1" applyBorder="1" applyAlignment="1">
      <alignment horizontal="left" vertical="center" wrapText="1"/>
    </xf>
    <xf numFmtId="0" fontId="3" fillId="37" borderId="104" xfId="0" applyFont="1" applyFill="1" applyBorder="1" applyAlignment="1">
      <alignment horizontal="left" vertical="center" wrapText="1"/>
    </xf>
    <xf numFmtId="0" fontId="3" fillId="37" borderId="95" xfId="0" applyFont="1" applyFill="1" applyBorder="1" applyAlignment="1">
      <alignment horizontal="left" vertical="center" wrapText="1"/>
    </xf>
    <xf numFmtId="0" fontId="3" fillId="37" borderId="77" xfId="0" applyFont="1" applyFill="1" applyBorder="1" applyAlignment="1">
      <alignment horizontal="center" vertical="center" wrapText="1"/>
    </xf>
    <xf numFmtId="0" fontId="3" fillId="37" borderId="102" xfId="0" applyFont="1" applyFill="1" applyBorder="1" applyAlignment="1">
      <alignment horizontal="center" vertical="center" wrapText="1"/>
    </xf>
    <xf numFmtId="0" fontId="0" fillId="37" borderId="92" xfId="0" applyFill="1" applyBorder="1" applyAlignment="1">
      <alignment horizontal="center" vertical="center" wrapText="1"/>
    </xf>
    <xf numFmtId="0" fontId="3" fillId="37" borderId="105" xfId="0" applyFont="1" applyFill="1" applyBorder="1" applyAlignment="1">
      <alignment horizontal="center" vertical="center" wrapText="1"/>
    </xf>
    <xf numFmtId="0" fontId="3" fillId="37" borderId="106" xfId="0" applyFont="1" applyFill="1" applyBorder="1" applyAlignment="1">
      <alignment horizontal="center" vertical="center" wrapText="1"/>
    </xf>
    <xf numFmtId="0" fontId="3" fillId="37" borderId="107" xfId="0" applyFont="1" applyFill="1" applyBorder="1" applyAlignment="1">
      <alignment horizontal="center" vertical="center" wrapText="1"/>
    </xf>
    <xf numFmtId="0" fontId="0" fillId="0" borderId="0" xfId="0" applyFont="1" applyAlignment="1">
      <alignment horizontal="left" vertical="justify"/>
    </xf>
    <xf numFmtId="0" fontId="0" fillId="0" borderId="0" xfId="0" applyAlignment="1">
      <alignment horizontal="left" vertical="justify"/>
    </xf>
    <xf numFmtId="0" fontId="50" fillId="0" borderId="13" xfId="0" applyFont="1" applyBorder="1" applyAlignment="1">
      <alignment vertical="center" wrapText="1"/>
    </xf>
    <xf numFmtId="0" fontId="50" fillId="0" borderId="22" xfId="0" applyFont="1" applyFill="1" applyBorder="1" applyAlignment="1">
      <alignment vertical="center" wrapText="1"/>
    </xf>
    <xf numFmtId="0" fontId="50" fillId="0" borderId="95" xfId="0" applyFont="1" applyFill="1" applyBorder="1" applyAlignment="1">
      <alignment vertical="center" wrapText="1"/>
    </xf>
    <xf numFmtId="0" fontId="50" fillId="0" borderId="63" xfId="0" applyFont="1" applyFill="1" applyBorder="1" applyAlignment="1">
      <alignment vertical="center" wrapText="1"/>
    </xf>
    <xf numFmtId="0" fontId="50" fillId="0" borderId="49" xfId="0" applyFont="1" applyBorder="1" applyAlignment="1">
      <alignment vertical="center" wrapText="1"/>
    </xf>
    <xf numFmtId="0" fontId="51" fillId="0" borderId="38" xfId="0" applyFont="1" applyBorder="1" applyAlignment="1">
      <alignment vertical="center" wrapText="1"/>
    </xf>
    <xf numFmtId="0" fontId="50" fillId="0" borderId="18" xfId="0" applyFont="1" applyBorder="1" applyAlignment="1">
      <alignment vertical="center" wrapText="1"/>
    </xf>
    <xf numFmtId="0" fontId="50" fillId="0" borderId="26" xfId="0" applyFont="1" applyBorder="1" applyAlignment="1">
      <alignment vertical="center" wrapText="1"/>
    </xf>
    <xf numFmtId="0" fontId="50" fillId="0" borderId="27" xfId="0" applyFont="1" applyBorder="1" applyAlignment="1">
      <alignment vertical="center" wrapText="1"/>
    </xf>
    <xf numFmtId="0" fontId="50" fillId="0" borderId="12" xfId="0" applyFont="1" applyBorder="1" applyAlignment="1">
      <alignment vertical="center" wrapText="1"/>
    </xf>
    <xf numFmtId="0" fontId="50" fillId="0" borderId="11" xfId="0" applyFont="1" applyBorder="1" applyAlignment="1">
      <alignment vertical="center" wrapText="1"/>
    </xf>
    <xf numFmtId="0" fontId="52" fillId="0" borderId="0" xfId="0" applyFont="1" applyAlignment="1" applyProtection="1">
      <alignment horizontal="center" vertical="center"/>
      <protection/>
    </xf>
    <xf numFmtId="0" fontId="50" fillId="0" borderId="108"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09"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41" xfId="0" applyFont="1" applyBorder="1" applyAlignment="1">
      <alignment horizontal="center" vertical="center" wrapText="1"/>
    </xf>
    <xf numFmtId="0" fontId="50" fillId="0" borderId="10" xfId="0" applyFont="1" applyBorder="1" applyAlignment="1">
      <alignment vertical="center" wrapText="1"/>
    </xf>
    <xf numFmtId="0" fontId="50" fillId="0" borderId="22" xfId="0" applyFont="1" applyBorder="1" applyAlignment="1">
      <alignment vertical="center" wrapText="1"/>
    </xf>
    <xf numFmtId="0" fontId="50" fillId="0" borderId="95" xfId="0" applyFont="1" applyBorder="1" applyAlignment="1">
      <alignment vertical="center" wrapText="1"/>
    </xf>
    <xf numFmtId="0" fontId="50" fillId="0" borderId="63" xfId="0" applyFont="1" applyBorder="1" applyAlignment="1">
      <alignment vertical="center" wrapText="1"/>
    </xf>
    <xf numFmtId="0" fontId="50" fillId="0" borderId="17" xfId="0" applyFont="1" applyBorder="1" applyAlignment="1">
      <alignment vertical="center" wrapText="1"/>
    </xf>
    <xf numFmtId="0" fontId="50" fillId="0" borderId="30" xfId="0" applyFont="1" applyBorder="1" applyAlignment="1">
      <alignment vertical="center" wrapText="1"/>
    </xf>
    <xf numFmtId="0" fontId="50" fillId="0" borderId="31" xfId="0" applyFont="1" applyBorder="1" applyAlignment="1">
      <alignment vertical="center" wrapText="1"/>
    </xf>
    <xf numFmtId="0" fontId="50" fillId="0" borderId="110"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1" fillId="0" borderId="109" xfId="0" applyFont="1" applyBorder="1" applyAlignment="1">
      <alignment horizontal="center" vertical="center" wrapText="1"/>
    </xf>
    <xf numFmtId="0" fontId="51" fillId="0" borderId="14" xfId="0" applyFont="1" applyBorder="1" applyAlignment="1">
      <alignment horizontal="center" vertical="center" wrapText="1"/>
    </xf>
    <xf numFmtId="0" fontId="50" fillId="0" borderId="17" xfId="0" applyFont="1" applyBorder="1" applyAlignment="1">
      <alignment horizontal="left" vertical="center" wrapText="1"/>
    </xf>
    <xf numFmtId="0" fontId="50" fillId="0" borderId="30" xfId="0" applyFont="1" applyBorder="1" applyAlignment="1">
      <alignment horizontal="left" vertical="center" wrapText="1"/>
    </xf>
    <xf numFmtId="0" fontId="50" fillId="0" borderId="31" xfId="0" applyFont="1" applyBorder="1" applyAlignment="1">
      <alignment horizontal="left" vertical="center" wrapText="1"/>
    </xf>
    <xf numFmtId="0" fontId="50" fillId="0" borderId="12" xfId="0" applyFont="1" applyFill="1" applyBorder="1" applyAlignment="1">
      <alignment vertical="center" wrapText="1"/>
    </xf>
    <xf numFmtId="0" fontId="50" fillId="0" borderId="10" xfId="0" applyFont="1" applyBorder="1" applyAlignment="1">
      <alignment horizontal="left" vertical="center"/>
    </xf>
    <xf numFmtId="0" fontId="50" fillId="0" borderId="21" xfId="0" applyFont="1" applyBorder="1" applyAlignment="1">
      <alignment horizontal="left" vertical="center"/>
    </xf>
    <xf numFmtId="0" fontId="50" fillId="0" borderId="111" xfId="0" applyFont="1" applyBorder="1" applyAlignment="1">
      <alignment horizontal="left" vertical="center" wrapText="1"/>
    </xf>
    <xf numFmtId="0" fontId="50" fillId="0" borderId="104" xfId="0" applyFont="1" applyBorder="1" applyAlignment="1">
      <alignment horizontal="left" vertical="center" wrapText="1"/>
    </xf>
    <xf numFmtId="0" fontId="50" fillId="0" borderId="112" xfId="0" applyFont="1" applyBorder="1" applyAlignment="1">
      <alignment horizontal="left" vertical="center" wrapText="1"/>
    </xf>
    <xf numFmtId="0" fontId="50" fillId="0" borderId="12" xfId="0" applyFont="1" applyBorder="1" applyAlignment="1">
      <alignment horizontal="left" vertical="center"/>
    </xf>
    <xf numFmtId="0" fontId="51" fillId="0" borderId="99" xfId="0" applyFont="1" applyBorder="1" applyAlignment="1">
      <alignment horizontal="center" vertical="center"/>
    </xf>
    <xf numFmtId="0" fontId="51" fillId="0" borderId="100" xfId="0" applyFont="1" applyBorder="1" applyAlignment="1">
      <alignment horizontal="center" vertical="center"/>
    </xf>
    <xf numFmtId="0" fontId="51" fillId="0" borderId="101" xfId="0" applyFont="1" applyBorder="1" applyAlignment="1">
      <alignment horizontal="center" vertical="center"/>
    </xf>
    <xf numFmtId="0" fontId="51" fillId="0" borderId="61" xfId="0" applyFont="1" applyBorder="1" applyAlignment="1">
      <alignment horizontal="center" vertical="center"/>
    </xf>
    <xf numFmtId="0" fontId="50" fillId="0" borderId="11" xfId="0" applyFont="1" applyBorder="1" applyAlignment="1">
      <alignment horizontal="left" vertical="center"/>
    </xf>
    <xf numFmtId="0" fontId="3" fillId="0" borderId="0" xfId="0" applyFont="1" applyAlignment="1" applyProtection="1">
      <alignment horizontal="center"/>
      <protection/>
    </xf>
    <xf numFmtId="0" fontId="50" fillId="0" borderId="109" xfId="0" applyFont="1" applyBorder="1" applyAlignment="1">
      <alignment horizontal="center" vertical="center"/>
    </xf>
    <xf numFmtId="0" fontId="50" fillId="0" borderId="14" xfId="0" applyFont="1" applyBorder="1" applyAlignment="1">
      <alignment horizontal="center"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10" xfId="0" applyFont="1" applyBorder="1" applyAlignment="1">
      <alignment horizontal="left" vertical="center" wrapText="1"/>
    </xf>
    <xf numFmtId="0" fontId="50" fillId="0" borderId="110" xfId="0" applyFont="1" applyBorder="1" applyAlignment="1">
      <alignment horizontal="right" vertical="center"/>
    </xf>
    <xf numFmtId="0" fontId="50" fillId="0" borderId="33" xfId="0" applyFont="1" applyBorder="1" applyAlignment="1">
      <alignment horizontal="right" vertical="center"/>
    </xf>
    <xf numFmtId="0" fontId="54" fillId="0" borderId="85" xfId="0" applyFont="1" applyBorder="1" applyAlignment="1">
      <alignment horizontal="center" vertical="center" wrapText="1"/>
    </xf>
    <xf numFmtId="0" fontId="54" fillId="0" borderId="89" xfId="0" applyFont="1" applyBorder="1" applyAlignment="1">
      <alignment horizontal="center" vertical="center" wrapText="1"/>
    </xf>
    <xf numFmtId="0" fontId="54" fillId="0" borderId="86" xfId="0" applyFont="1" applyBorder="1" applyAlignment="1">
      <alignment horizontal="center" vertical="center" wrapText="1"/>
    </xf>
    <xf numFmtId="0" fontId="54" fillId="0" borderId="113" xfId="0" applyFont="1" applyBorder="1" applyAlignment="1">
      <alignment horizontal="center" vertical="center" wrapText="1"/>
    </xf>
    <xf numFmtId="0" fontId="54" fillId="0" borderId="114" xfId="0" applyFont="1" applyBorder="1" applyAlignment="1">
      <alignment horizontal="center" vertical="center" wrapText="1"/>
    </xf>
    <xf numFmtId="0" fontId="54" fillId="0" borderId="115" xfId="0" applyFont="1" applyBorder="1" applyAlignment="1">
      <alignment horizontal="center" vertical="center" wrapText="1"/>
    </xf>
    <xf numFmtId="0" fontId="50" fillId="0" borderId="13" xfId="0" applyFont="1" applyBorder="1" applyAlignment="1">
      <alignment horizontal="left" vertical="center"/>
    </xf>
    <xf numFmtId="0" fontId="50" fillId="0" borderId="78" xfId="0" applyFont="1" applyBorder="1" applyAlignment="1">
      <alignment horizontal="center" vertical="center"/>
    </xf>
    <xf numFmtId="0" fontId="50" fillId="0" borderId="58" xfId="0" applyFont="1" applyBorder="1" applyAlignment="1">
      <alignment horizontal="center" vertical="center"/>
    </xf>
    <xf numFmtId="0" fontId="50" fillId="0" borderId="16" xfId="0" applyFont="1" applyBorder="1" applyAlignment="1">
      <alignment horizontal="left" vertical="center" wrapText="1"/>
    </xf>
    <xf numFmtId="0" fontId="50" fillId="0" borderId="98" xfId="0" applyFont="1" applyBorder="1" applyAlignment="1">
      <alignment horizontal="left" vertical="center"/>
    </xf>
    <xf numFmtId="0" fontId="50" fillId="0" borderId="64" xfId="0" applyFont="1" applyBorder="1" applyAlignment="1">
      <alignment horizontal="left" vertical="center"/>
    </xf>
    <xf numFmtId="0" fontId="50" fillId="0" borderId="38" xfId="0" applyFont="1" applyBorder="1" applyAlignment="1">
      <alignment horizontal="left" vertical="center"/>
    </xf>
    <xf numFmtId="0" fontId="50" fillId="0" borderId="15" xfId="0" applyFont="1" applyBorder="1" applyAlignment="1">
      <alignment horizontal="left" vertical="center"/>
    </xf>
    <xf numFmtId="0" fontId="50" fillId="0" borderId="13" xfId="0" applyFont="1" applyBorder="1" applyAlignment="1">
      <alignment horizontal="left" vertical="center" wrapText="1"/>
    </xf>
    <xf numFmtId="0" fontId="51" fillId="0" borderId="102" xfId="0" applyFont="1" applyBorder="1" applyAlignment="1">
      <alignment horizontal="center" vertical="center"/>
    </xf>
    <xf numFmtId="0" fontId="51" fillId="0" borderId="92" xfId="0" applyFont="1" applyBorder="1" applyAlignment="1">
      <alignment horizontal="center" vertical="center"/>
    </xf>
    <xf numFmtId="0" fontId="51" fillId="0" borderId="116" xfId="0" applyFont="1" applyBorder="1" applyAlignment="1">
      <alignment horizontal="center" vertical="center"/>
    </xf>
    <xf numFmtId="0" fontId="51" fillId="0" borderId="24" xfId="0" applyFont="1" applyBorder="1" applyAlignment="1">
      <alignment horizontal="center" vertical="center"/>
    </xf>
    <xf numFmtId="0" fontId="51" fillId="0" borderId="91" xfId="0" applyFont="1" applyBorder="1" applyAlignment="1">
      <alignment horizontal="center" vertical="center"/>
    </xf>
    <xf numFmtId="0" fontId="51" fillId="0" borderId="117"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8_IC-Sumarni pregled tabela_ElEn" xfId="57"/>
    <cellStyle name="Note" xfId="58"/>
    <cellStyle name="Output" xfId="59"/>
    <cellStyle name="Percent" xfId="60"/>
    <cellStyle name="Standard_A"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152400</xdr:rowOff>
    </xdr:from>
    <xdr:to>
      <xdr:col>1</xdr:col>
      <xdr:colOff>704850</xdr:colOff>
      <xdr:row>9</xdr:row>
      <xdr:rowOff>19050</xdr:rowOff>
    </xdr:to>
    <xdr:pic>
      <xdr:nvPicPr>
        <xdr:cNvPr id="1" name="Picture 1"/>
        <xdr:cNvPicPr preferRelativeResize="1">
          <a:picLocks noChangeAspect="1"/>
        </xdr:cNvPicPr>
      </xdr:nvPicPr>
      <xdr:blipFill>
        <a:blip r:embed="rId1"/>
        <a:stretch>
          <a:fillRect/>
        </a:stretch>
      </xdr:blipFill>
      <xdr:spPr>
        <a:xfrm>
          <a:off x="28575" y="152400"/>
          <a:ext cx="23431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7365D"/>
      </a:dk2>
      <a:lt2>
        <a:srgbClr val="EEECE1"/>
      </a:lt2>
      <a:accent1>
        <a:srgbClr val="17365D"/>
      </a:accent1>
      <a:accent2>
        <a:srgbClr val="D8D8D8"/>
      </a:accent2>
      <a:accent3>
        <a:srgbClr val="8DB3E2"/>
      </a:accent3>
      <a:accent4>
        <a:srgbClr val="D8D8D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H42"/>
  <sheetViews>
    <sheetView showGridLines="0" tabSelected="1" zoomScaleSheetLayoutView="75" zoomScalePageLayoutView="0" workbookViewId="0" topLeftCell="A13">
      <selection activeCell="A1" sqref="A1"/>
    </sheetView>
  </sheetViews>
  <sheetFormatPr defaultColWidth="9.140625" defaultRowHeight="12.75"/>
  <cols>
    <col min="1" max="1" width="25.00390625" style="2" customWidth="1"/>
    <col min="2" max="2" width="19.00390625" style="2" customWidth="1"/>
    <col min="3" max="3" width="65.28125" style="2" customWidth="1"/>
    <col min="4" max="16384" width="9.140625" style="2" customWidth="1"/>
  </cols>
  <sheetData>
    <row r="1" s="1" customFormat="1" ht="12.75"/>
    <row r="2" s="1" customFormat="1" ht="12.75"/>
    <row r="3" s="1" customFormat="1" ht="12.75"/>
    <row r="4" s="1" customFormat="1" ht="12.75"/>
    <row r="5" s="1" customFormat="1" ht="12.75"/>
    <row r="6" s="1" customFormat="1" ht="12.75"/>
    <row r="7" s="1" customFormat="1" ht="12.75"/>
    <row r="8" s="1" customFormat="1" ht="12.75"/>
    <row r="9" s="1" customFormat="1" ht="12.75"/>
    <row r="10" s="1" customFormat="1" ht="12.75"/>
    <row r="11" s="1" customFormat="1" ht="13.5"/>
    <row r="12" s="1" customFormat="1" ht="13.5"/>
    <row r="13" spans="1:4" s="3" customFormat="1" ht="13.5">
      <c r="A13" s="2" t="s">
        <v>0</v>
      </c>
      <c r="B13" s="1"/>
      <c r="C13" s="1"/>
      <c r="D13" s="1"/>
    </row>
    <row r="14" s="1" customFormat="1" ht="13.5"/>
    <row r="15" s="1" customFormat="1" ht="13.5"/>
    <row r="16" spans="1:4" s="3" customFormat="1" ht="13.5">
      <c r="A16" s="2" t="s">
        <v>76</v>
      </c>
      <c r="B16" s="1"/>
      <c r="C16" s="1"/>
      <c r="D16" s="1"/>
    </row>
    <row r="17" spans="2:4" s="3" customFormat="1" ht="13.5">
      <c r="B17" s="1"/>
      <c r="C17" s="1"/>
      <c r="D17" s="1"/>
    </row>
    <row r="18" s="1" customFormat="1" ht="13.5"/>
    <row r="19" s="1" customFormat="1" ht="13.5"/>
    <row r="20" s="1" customFormat="1" ht="13.5"/>
    <row r="21" s="1" customFormat="1" ht="13.5"/>
    <row r="22" spans="1:8" s="1" customFormat="1" ht="13.5">
      <c r="A22" s="1" t="s">
        <v>1</v>
      </c>
      <c r="C22" s="4"/>
      <c r="D22" s="5"/>
      <c r="E22" s="5"/>
      <c r="F22" s="5"/>
      <c r="G22" s="5"/>
      <c r="H22" s="5"/>
    </row>
    <row r="23" spans="1:8" s="1" customFormat="1" ht="13.5">
      <c r="A23" s="1" t="s">
        <v>2</v>
      </c>
      <c r="C23" s="4"/>
      <c r="D23" s="5"/>
      <c r="E23" s="5"/>
      <c r="F23" s="5"/>
      <c r="G23" s="5"/>
      <c r="H23" s="5"/>
    </row>
    <row r="24" spans="4:8" s="1" customFormat="1" ht="13.5">
      <c r="D24" s="5"/>
      <c r="E24" s="5"/>
      <c r="F24" s="5"/>
      <c r="G24" s="5"/>
      <c r="H24" s="5"/>
    </row>
    <row r="25" spans="1:8" s="1" customFormat="1" ht="13.5">
      <c r="A25" s="1" t="s">
        <v>26</v>
      </c>
      <c r="C25" s="34"/>
      <c r="D25" s="5"/>
      <c r="E25" s="5"/>
      <c r="F25" s="5"/>
      <c r="G25" s="5"/>
      <c r="H25" s="5"/>
    </row>
    <row r="26" spans="4:8" s="1" customFormat="1" ht="13.5">
      <c r="D26" s="5"/>
      <c r="E26" s="5"/>
      <c r="F26" s="5"/>
      <c r="G26" s="5"/>
      <c r="H26" s="5"/>
    </row>
    <row r="27" spans="1:8" s="1" customFormat="1" ht="13.5">
      <c r="A27" s="1" t="s">
        <v>3</v>
      </c>
      <c r="C27" s="4"/>
      <c r="D27" s="5"/>
      <c r="E27" s="5"/>
      <c r="F27" s="5"/>
      <c r="G27" s="5"/>
      <c r="H27" s="5"/>
    </row>
    <row r="28" spans="4:8" s="1" customFormat="1" ht="13.5">
      <c r="D28" s="5"/>
      <c r="E28" s="5"/>
      <c r="F28" s="5"/>
      <c r="G28" s="5"/>
      <c r="H28" s="5"/>
    </row>
    <row r="29" spans="1:8" s="1" customFormat="1" ht="13.5">
      <c r="A29" s="1" t="s">
        <v>4</v>
      </c>
      <c r="B29" s="1" t="s">
        <v>5</v>
      </c>
      <c r="C29" s="4"/>
      <c r="D29" s="5"/>
      <c r="E29" s="5"/>
      <c r="F29" s="5"/>
      <c r="G29" s="5"/>
      <c r="H29" s="5"/>
    </row>
    <row r="30" spans="4:8" s="1" customFormat="1" ht="13.5">
      <c r="D30" s="5"/>
      <c r="E30" s="5"/>
      <c r="F30" s="5"/>
      <c r="G30" s="5"/>
      <c r="H30" s="5"/>
    </row>
    <row r="31" spans="2:8" s="1" customFormat="1" ht="13.5">
      <c r="B31" s="1" t="s">
        <v>6</v>
      </c>
      <c r="C31" s="4"/>
      <c r="D31" s="5"/>
      <c r="E31" s="5"/>
      <c r="F31" s="5"/>
      <c r="G31" s="5"/>
      <c r="H31" s="5"/>
    </row>
    <row r="32" spans="4:8" s="1" customFormat="1" ht="13.5">
      <c r="D32" s="5"/>
      <c r="E32" s="5"/>
      <c r="F32" s="5"/>
      <c r="G32" s="5"/>
      <c r="H32" s="5"/>
    </row>
    <row r="33" spans="2:8" s="1" customFormat="1" ht="13.5">
      <c r="B33" s="1" t="s">
        <v>7</v>
      </c>
      <c r="C33" s="4"/>
      <c r="D33" s="5"/>
      <c r="E33" s="5"/>
      <c r="F33" s="5"/>
      <c r="G33" s="5"/>
      <c r="H33" s="5"/>
    </row>
    <row r="34" spans="4:8" s="1" customFormat="1" ht="13.5">
      <c r="D34" s="5"/>
      <c r="E34" s="5"/>
      <c r="F34" s="5"/>
      <c r="G34" s="5"/>
      <c r="H34" s="5"/>
    </row>
    <row r="35" spans="1:8" s="3" customFormat="1" ht="13.5">
      <c r="A35" s="3" t="s">
        <v>8</v>
      </c>
      <c r="C35" s="6"/>
      <c r="D35" s="7"/>
      <c r="E35" s="7"/>
      <c r="F35" s="7"/>
      <c r="G35" s="7"/>
      <c r="H35" s="7"/>
    </row>
    <row r="36" spans="4:8" s="3" customFormat="1" ht="13.5">
      <c r="D36" s="7"/>
      <c r="E36" s="7"/>
      <c r="F36" s="7"/>
      <c r="G36" s="7"/>
      <c r="H36" s="7"/>
    </row>
    <row r="37" spans="4:8" s="3" customFormat="1" ht="13.5">
      <c r="D37" s="7"/>
      <c r="E37" s="7"/>
      <c r="F37" s="7"/>
      <c r="G37" s="7"/>
      <c r="H37" s="7"/>
    </row>
    <row r="38" spans="1:8" s="3" customFormat="1" ht="13.5">
      <c r="A38" s="3" t="s">
        <v>9</v>
      </c>
      <c r="D38" s="7"/>
      <c r="E38" s="7"/>
      <c r="F38" s="7"/>
      <c r="G38" s="7"/>
      <c r="H38" s="7"/>
    </row>
    <row r="39" spans="1:8" s="3" customFormat="1" ht="13.5">
      <c r="A39" s="8" t="s">
        <v>10</v>
      </c>
      <c r="B39" s="9"/>
      <c r="C39" s="9"/>
      <c r="D39" s="7"/>
      <c r="E39" s="7"/>
      <c r="F39" s="7"/>
      <c r="G39" s="7"/>
      <c r="H39" s="7"/>
    </row>
    <row r="40" s="7" customFormat="1" ht="13.5">
      <c r="A40" s="10"/>
    </row>
    <row r="41" s="3" customFormat="1" ht="13.5">
      <c r="A41" s="3" t="s">
        <v>188</v>
      </c>
    </row>
    <row r="42" s="3" customFormat="1" ht="13.5">
      <c r="A42" s="3" t="s">
        <v>189</v>
      </c>
    </row>
    <row r="43" s="3" customFormat="1" ht="13.5"/>
    <row r="44" s="3" customFormat="1" ht="13.5"/>
    <row r="45" s="3" customFormat="1" ht="13.5"/>
    <row r="46" s="3" customFormat="1" ht="13.5"/>
    <row r="47" s="3" customFormat="1" ht="13.5"/>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sheetData>
  <sheetProtection/>
  <printOptions/>
  <pageMargins left="0.75" right="0.75" top="1" bottom="1" header="0.5" footer="0.5"/>
  <pageSetup horizontalDpi="600" verticalDpi="600" orientation="landscape" paperSize="9" scale="69" r:id="rId2"/>
  <colBreaks count="2" manualBreakCount="2">
    <brk id="5" max="47" man="1"/>
    <brk id="23" max="47"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A1" sqref="A1"/>
    </sheetView>
  </sheetViews>
  <sheetFormatPr defaultColWidth="9.140625" defaultRowHeight="12.75"/>
  <cols>
    <col min="1" max="1" width="3.7109375" style="0" customWidth="1"/>
    <col min="2" max="2" width="5.7109375" style="77" customWidth="1"/>
    <col min="7" max="7" width="43.28125" style="0" customWidth="1"/>
    <col min="10" max="10" width="80.421875" style="0" bestFit="1" customWidth="1"/>
  </cols>
  <sheetData>
    <row r="1" spans="1:10" ht="13.5">
      <c r="A1" s="11" t="str">
        <f>+CONCATENATE('Poc.strana'!$A$13)</f>
        <v>АГЕНЦИЈА ЗА ЕНЕРГЕТИКУ РЕПУБЛИКЕ СРБИЈЕ</v>
      </c>
      <c r="B1" s="78"/>
      <c r="C1" s="64"/>
      <c r="D1" s="64"/>
      <c r="E1" s="64"/>
      <c r="F1" s="64"/>
      <c r="G1" s="64"/>
      <c r="H1" s="64"/>
      <c r="I1" s="64"/>
      <c r="J1" s="64"/>
    </row>
    <row r="2" spans="2:10" ht="13.5">
      <c r="B2" s="79"/>
      <c r="C2" s="65"/>
      <c r="D2" s="65"/>
      <c r="E2" s="65"/>
      <c r="F2" s="65"/>
      <c r="G2" s="65"/>
      <c r="H2" s="66"/>
      <c r="I2" s="67"/>
      <c r="J2" s="65"/>
    </row>
    <row r="3" spans="2:10" ht="13.5">
      <c r="B3" s="102" t="str">
        <f>+CONCATENATE('Poc.strana'!A22," ",'Poc.strana'!C22)</f>
        <v>Назив енергетског субјекта: </v>
      </c>
      <c r="C3" s="103"/>
      <c r="D3" s="103"/>
      <c r="E3" s="103"/>
      <c r="F3" s="103"/>
      <c r="G3" s="103"/>
      <c r="H3" s="65"/>
      <c r="I3" s="65"/>
      <c r="J3" s="65"/>
    </row>
    <row r="4" spans="2:10" ht="13.5">
      <c r="B4" s="104" t="str">
        <f>+CONCATENATE('Poc.strana'!A35," ",'Poc.strana'!C35)</f>
        <v>Датум обраде: </v>
      </c>
      <c r="C4" s="103"/>
      <c r="D4" s="103"/>
      <c r="E4" s="103"/>
      <c r="F4" s="103"/>
      <c r="G4" s="103"/>
      <c r="H4" s="65"/>
      <c r="I4" s="65"/>
      <c r="J4" s="65"/>
    </row>
    <row r="5" spans="2:10" ht="13.5">
      <c r="B5" s="105"/>
      <c r="C5" s="103"/>
      <c r="D5" s="103"/>
      <c r="E5" s="103"/>
      <c r="F5" s="103"/>
      <c r="G5" s="103"/>
      <c r="H5" s="65"/>
      <c r="I5" s="65"/>
      <c r="J5" s="65"/>
    </row>
    <row r="6" spans="2:10" ht="13.5">
      <c r="B6" s="105"/>
      <c r="C6" s="103"/>
      <c r="D6" s="103"/>
      <c r="E6" s="103"/>
      <c r="F6" s="103"/>
      <c r="G6" s="103"/>
      <c r="H6" s="65"/>
      <c r="I6" s="65"/>
      <c r="J6" s="65"/>
    </row>
    <row r="7" spans="2:10" ht="13.5">
      <c r="B7" s="442" t="str">
        <f>+CONCATENATE("Табела ЕТK-4-8. Комерцијални показатељи у периоду ",'Poc.strana'!C25,". године")</f>
        <v>Табела ЕТK-4-8. Комерцијални показатељи у периоду . године</v>
      </c>
      <c r="C7" s="442"/>
      <c r="D7" s="442"/>
      <c r="E7" s="442"/>
      <c r="F7" s="442"/>
      <c r="G7" s="442"/>
      <c r="H7" s="442"/>
      <c r="I7" s="442"/>
      <c r="J7" s="68"/>
    </row>
    <row r="8" spans="2:10" ht="14.25" thickBot="1">
      <c r="B8" s="79"/>
      <c r="C8" s="68"/>
      <c r="D8" s="68"/>
      <c r="E8" s="68"/>
      <c r="F8" s="68"/>
      <c r="G8" s="68"/>
      <c r="H8" s="68"/>
      <c r="I8" s="68"/>
      <c r="J8" s="68"/>
    </row>
    <row r="9" spans="2:9" ht="13.5" thickTop="1">
      <c r="B9" s="455"/>
      <c r="C9" s="457" t="s">
        <v>185</v>
      </c>
      <c r="D9" s="457"/>
      <c r="E9" s="457"/>
      <c r="F9" s="457"/>
      <c r="G9" s="457"/>
      <c r="H9" s="445" t="s">
        <v>25</v>
      </c>
      <c r="I9" s="443"/>
    </row>
    <row r="10" spans="2:9" ht="40.5" customHeight="1" thickBot="1">
      <c r="B10" s="456"/>
      <c r="C10" s="458"/>
      <c r="D10" s="458"/>
      <c r="E10" s="458"/>
      <c r="F10" s="458"/>
      <c r="G10" s="458"/>
      <c r="H10" s="446"/>
      <c r="I10" s="444"/>
    </row>
    <row r="11" spans="2:9" ht="25.5" customHeight="1" thickTop="1">
      <c r="B11" s="91" t="s">
        <v>119</v>
      </c>
      <c r="C11" s="447" t="s">
        <v>154</v>
      </c>
      <c r="D11" s="447"/>
      <c r="E11" s="447"/>
      <c r="F11" s="447"/>
      <c r="G11" s="447"/>
      <c r="H11" s="92"/>
      <c r="I11" s="93"/>
    </row>
    <row r="12" spans="2:9" ht="25.5" customHeight="1">
      <c r="B12" s="94" t="s">
        <v>120</v>
      </c>
      <c r="C12" s="448" t="s">
        <v>191</v>
      </c>
      <c r="D12" s="448"/>
      <c r="E12" s="448"/>
      <c r="F12" s="448"/>
      <c r="G12" s="448"/>
      <c r="H12" s="83" t="s">
        <v>28</v>
      </c>
      <c r="I12" s="137">
        <f>IF((Prikljucenje!I11+Prikljucenje!I12)&lt;&gt;0,(Prikljucenje!I21+Prikljucenje!I22)/(Prikljucenje!I11+Prikljucenje!I12),0)</f>
        <v>0</v>
      </c>
    </row>
    <row r="13" spans="2:10" ht="25.5" customHeight="1">
      <c r="B13" s="94" t="s">
        <v>121</v>
      </c>
      <c r="C13" s="452" t="s">
        <v>192</v>
      </c>
      <c r="D13" s="453"/>
      <c r="E13" s="453"/>
      <c r="F13" s="453"/>
      <c r="G13" s="454"/>
      <c r="H13" s="83" t="s">
        <v>28</v>
      </c>
      <c r="I13" s="137">
        <f>IF(Prikljucenje!I25&lt;&gt;0,Prikljucenje!I26/Prikljucenje!I25,0)</f>
        <v>0</v>
      </c>
      <c r="J13" s="69"/>
    </row>
    <row r="14" spans="2:10" ht="25.5" customHeight="1">
      <c r="B14" s="94" t="s">
        <v>122</v>
      </c>
      <c r="C14" s="449" t="s">
        <v>211</v>
      </c>
      <c r="D14" s="450"/>
      <c r="E14" s="450"/>
      <c r="F14" s="450"/>
      <c r="G14" s="451"/>
      <c r="H14" s="83" t="s">
        <v>28</v>
      </c>
      <c r="I14" s="137">
        <f>IF(Prikljucenje!I31&lt;&gt;0,Prikljucenje!I32/Prikljucenje!I31,0)</f>
        <v>0</v>
      </c>
      <c r="J14" s="69"/>
    </row>
    <row r="15" spans="2:10" ht="25.5" customHeight="1">
      <c r="B15" s="95">
        <v>2</v>
      </c>
      <c r="C15" s="436" t="s">
        <v>106</v>
      </c>
      <c r="D15" s="436"/>
      <c r="E15" s="436"/>
      <c r="F15" s="436"/>
      <c r="G15" s="436"/>
      <c r="H15" s="87"/>
      <c r="I15" s="138"/>
      <c r="J15" s="69"/>
    </row>
    <row r="16" spans="2:10" ht="25.5" customHeight="1">
      <c r="B16" s="96" t="s">
        <v>123</v>
      </c>
      <c r="C16" s="431" t="s">
        <v>172</v>
      </c>
      <c r="D16" s="431"/>
      <c r="E16" s="431"/>
      <c r="F16" s="431"/>
      <c r="G16" s="431"/>
      <c r="H16" s="82" t="s">
        <v>28</v>
      </c>
      <c r="I16" s="139">
        <f>IF(Obustava!I12&gt;0,Obustava!I15/Obustava!I12,0)</f>
        <v>0</v>
      </c>
      <c r="J16" s="69"/>
    </row>
    <row r="17" spans="2:10" ht="25.5" customHeight="1">
      <c r="B17" s="94" t="s">
        <v>124</v>
      </c>
      <c r="C17" s="448" t="s">
        <v>194</v>
      </c>
      <c r="D17" s="448"/>
      <c r="E17" s="448"/>
      <c r="F17" s="448"/>
      <c r="G17" s="448"/>
      <c r="H17" s="83" t="s">
        <v>28</v>
      </c>
      <c r="I17" s="137">
        <f>IF(Obustava!I17&gt;0,Obustava!I18/Obustava!I17,0)</f>
        <v>0</v>
      </c>
      <c r="J17" s="69"/>
    </row>
    <row r="18" spans="2:10" ht="25.5" customHeight="1">
      <c r="B18" s="97">
        <v>2.3</v>
      </c>
      <c r="C18" s="459" t="s">
        <v>197</v>
      </c>
      <c r="D18" s="460"/>
      <c r="E18" s="460"/>
      <c r="F18" s="460"/>
      <c r="G18" s="461"/>
      <c r="H18" s="83" t="s">
        <v>28</v>
      </c>
      <c r="I18" s="137">
        <f>IF(Obustava!I24&gt;0,Obustava!I25/Obustava!I24,0)</f>
        <v>0</v>
      </c>
      <c r="J18" s="69"/>
    </row>
    <row r="19" spans="2:10" ht="25.5" customHeight="1">
      <c r="B19" s="97">
        <v>2.4</v>
      </c>
      <c r="C19" s="432" t="s">
        <v>207</v>
      </c>
      <c r="D19" s="433"/>
      <c r="E19" s="433"/>
      <c r="F19" s="433"/>
      <c r="G19" s="434"/>
      <c r="H19" s="84" t="s">
        <v>28</v>
      </c>
      <c r="I19" s="137">
        <f>IF(Obustava!I20&gt;0,Obustava!I21/Obustava!I20,0)</f>
        <v>0</v>
      </c>
      <c r="J19" s="128"/>
    </row>
    <row r="20" spans="2:10" ht="25.5" customHeight="1">
      <c r="B20" s="95">
        <v>3</v>
      </c>
      <c r="C20" s="436" t="s">
        <v>156</v>
      </c>
      <c r="D20" s="436"/>
      <c r="E20" s="436"/>
      <c r="F20" s="436"/>
      <c r="G20" s="436"/>
      <c r="H20" s="87"/>
      <c r="I20" s="138"/>
      <c r="J20" s="69"/>
    </row>
    <row r="21" spans="2:10" ht="25.5" customHeight="1">
      <c r="B21" s="98">
        <v>3.1</v>
      </c>
      <c r="C21" s="462" t="s">
        <v>195</v>
      </c>
      <c r="D21" s="462"/>
      <c r="E21" s="462"/>
      <c r="F21" s="462"/>
      <c r="G21" s="462"/>
      <c r="H21" s="88" t="s">
        <v>28</v>
      </c>
      <c r="I21" s="140">
        <f>IF(Iskljucenje!I16&lt;&gt;0,Iskljucenje!I17/Iskljucenje!I16,0)</f>
        <v>0</v>
      </c>
      <c r="J21" s="69"/>
    </row>
    <row r="22" spans="2:10" ht="25.5" customHeight="1">
      <c r="B22" s="95">
        <v>4</v>
      </c>
      <c r="C22" s="436" t="s">
        <v>110</v>
      </c>
      <c r="D22" s="436"/>
      <c r="E22" s="436"/>
      <c r="F22" s="436"/>
      <c r="G22" s="436"/>
      <c r="H22" s="87"/>
      <c r="I22" s="138"/>
      <c r="J22" s="69"/>
    </row>
    <row r="23" spans="2:10" ht="25.5" customHeight="1">
      <c r="B23" s="99" t="s">
        <v>132</v>
      </c>
      <c r="C23" s="437" t="s">
        <v>173</v>
      </c>
      <c r="D23" s="438"/>
      <c r="E23" s="438"/>
      <c r="F23" s="438"/>
      <c r="G23" s="439"/>
      <c r="H23" s="82" t="s">
        <v>28</v>
      </c>
      <c r="I23" s="139">
        <f>IF((Merenje!K21+Merenje!K25)&lt;&gt;0,Merenje!K29/(Merenje!K21+Merenje!K25),0)</f>
        <v>0</v>
      </c>
      <c r="J23" s="70"/>
    </row>
    <row r="24" spans="2:10" ht="25.5" customHeight="1">
      <c r="B24" s="97" t="s">
        <v>125</v>
      </c>
      <c r="C24" s="440" t="s">
        <v>159</v>
      </c>
      <c r="D24" s="440"/>
      <c r="E24" s="440"/>
      <c r="F24" s="440"/>
      <c r="G24" s="440"/>
      <c r="H24" s="84" t="s">
        <v>28</v>
      </c>
      <c r="I24" s="141">
        <f>IF(Merenje!K30&gt;0,Merenje!K31/Merenje!K30,0)</f>
        <v>0</v>
      </c>
      <c r="J24" s="69"/>
    </row>
    <row r="25" spans="2:10" ht="24.75" customHeight="1">
      <c r="B25" s="95">
        <v>5</v>
      </c>
      <c r="C25" s="436" t="s">
        <v>155</v>
      </c>
      <c r="D25" s="436"/>
      <c r="E25" s="436"/>
      <c r="F25" s="436"/>
      <c r="G25" s="436"/>
      <c r="H25" s="87"/>
      <c r="I25" s="138"/>
      <c r="J25" s="71"/>
    </row>
    <row r="26" spans="2:10" ht="24.75" customHeight="1">
      <c r="B26" s="280" t="s">
        <v>126</v>
      </c>
      <c r="C26" s="441" t="s">
        <v>234</v>
      </c>
      <c r="D26" s="441"/>
      <c r="E26" s="441"/>
      <c r="F26" s="441"/>
      <c r="G26" s="441"/>
      <c r="H26" s="88" t="s">
        <v>28</v>
      </c>
      <c r="I26" s="140" t="e">
        <f>Racun!I25/Racun!I11</f>
        <v>#DIV/0!</v>
      </c>
      <c r="J26" s="71"/>
    </row>
    <row r="27" spans="2:9" ht="24.75" customHeight="1" thickBot="1">
      <c r="B27" s="100" t="s">
        <v>233</v>
      </c>
      <c r="C27" s="435" t="s">
        <v>235</v>
      </c>
      <c r="D27" s="435"/>
      <c r="E27" s="435"/>
      <c r="F27" s="435"/>
      <c r="G27" s="435"/>
      <c r="H27" s="101" t="s">
        <v>28</v>
      </c>
      <c r="I27" s="142" t="e">
        <f>Racun!I36/Racun!I11</f>
        <v>#DIV/0!</v>
      </c>
    </row>
    <row r="28" spans="2:8" ht="13.5" thickTop="1">
      <c r="B28" s="80"/>
      <c r="C28" s="429"/>
      <c r="D28" s="430"/>
      <c r="E28" s="430"/>
      <c r="F28" s="430"/>
      <c r="G28" s="430"/>
      <c r="H28" s="63"/>
    </row>
    <row r="29" spans="2:8" ht="12.75">
      <c r="B29" s="80"/>
      <c r="C29" s="429"/>
      <c r="D29" s="430"/>
      <c r="E29" s="430"/>
      <c r="F29" s="430"/>
      <c r="G29" s="430"/>
      <c r="H29" s="63"/>
    </row>
  </sheetData>
  <sheetProtection/>
  <mergeCells count="24">
    <mergeCell ref="C17:G17"/>
    <mergeCell ref="B9:B10"/>
    <mergeCell ref="C9:G10"/>
    <mergeCell ref="C18:G18"/>
    <mergeCell ref="C22:G22"/>
    <mergeCell ref="C21:G21"/>
    <mergeCell ref="B7:I7"/>
    <mergeCell ref="I9:I10"/>
    <mergeCell ref="H9:H10"/>
    <mergeCell ref="C11:G11"/>
    <mergeCell ref="C15:G15"/>
    <mergeCell ref="C12:G12"/>
    <mergeCell ref="C14:G14"/>
    <mergeCell ref="C13:G13"/>
    <mergeCell ref="C29:G29"/>
    <mergeCell ref="C16:G16"/>
    <mergeCell ref="C19:G19"/>
    <mergeCell ref="C27:G27"/>
    <mergeCell ref="C25:G25"/>
    <mergeCell ref="C23:G23"/>
    <mergeCell ref="C24:G24"/>
    <mergeCell ref="C28:G28"/>
    <mergeCell ref="C20:G20"/>
    <mergeCell ref="C26:G26"/>
  </mergeCells>
  <printOptions/>
  <pageMargins left="0.7" right="0.7" top="0.75" bottom="0.75" header="0.3" footer="0.3"/>
  <pageSetup fitToHeight="0"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
    </sheetView>
  </sheetViews>
  <sheetFormatPr defaultColWidth="9.140625" defaultRowHeight="12.75"/>
  <cols>
    <col min="1" max="1" width="3.7109375" style="0" customWidth="1"/>
    <col min="2" max="2" width="5.7109375" style="0" customWidth="1"/>
    <col min="7" max="7" width="16.00390625" style="0" customWidth="1"/>
  </cols>
  <sheetData>
    <row r="1" spans="1:10" ht="13.5">
      <c r="A1" s="11" t="str">
        <f>+CONCATENATE('Poc.strana'!$A$13)</f>
        <v>АГЕНЦИЈА ЗА ЕНЕРГЕТИКУ РЕПУБЛИКЕ СРБИЈЕ</v>
      </c>
      <c r="B1" s="64"/>
      <c r="C1" s="64"/>
      <c r="D1" s="64"/>
      <c r="E1" s="64"/>
      <c r="F1" s="64"/>
      <c r="G1" s="64"/>
      <c r="H1" s="64"/>
      <c r="I1" s="64"/>
      <c r="J1" s="64"/>
    </row>
    <row r="2" spans="2:10" ht="13.5">
      <c r="B2" s="65"/>
      <c r="C2" s="65"/>
      <c r="D2" s="65"/>
      <c r="E2" s="65"/>
      <c r="F2" s="65"/>
      <c r="G2" s="65"/>
      <c r="H2" s="66"/>
      <c r="I2" s="67"/>
      <c r="J2" s="65"/>
    </row>
    <row r="3" spans="2:10" ht="13.5">
      <c r="B3" s="81" t="str">
        <f>+CONCATENATE('Poc.strana'!A22," ",'Poc.strana'!C22)</f>
        <v>Назив енергетског субјекта: </v>
      </c>
      <c r="C3" s="65"/>
      <c r="D3" s="65"/>
      <c r="E3" s="65"/>
      <c r="F3" s="65"/>
      <c r="G3" s="65"/>
      <c r="H3" s="65"/>
      <c r="I3" s="65"/>
      <c r="J3" s="65"/>
    </row>
    <row r="4" spans="2:10" ht="13.5">
      <c r="B4" s="65" t="str">
        <f>+CONCATENATE('Poc.strana'!A35," ",'Poc.strana'!C35)</f>
        <v>Датум обраде: </v>
      </c>
      <c r="C4" s="65"/>
      <c r="D4" s="65"/>
      <c r="E4" s="65"/>
      <c r="F4" s="65"/>
      <c r="G4" s="65"/>
      <c r="H4" s="65"/>
      <c r="I4" s="65"/>
      <c r="J4" s="65"/>
    </row>
    <row r="5" spans="2:10" ht="13.5">
      <c r="B5" s="65"/>
      <c r="C5" s="65"/>
      <c r="D5" s="65"/>
      <c r="E5" s="65"/>
      <c r="F5" s="65"/>
      <c r="G5" s="65"/>
      <c r="H5" s="65"/>
      <c r="I5" s="65"/>
      <c r="J5" s="65"/>
    </row>
    <row r="6" spans="2:10" ht="13.5">
      <c r="B6" s="65"/>
      <c r="C6" s="65"/>
      <c r="D6" s="65"/>
      <c r="E6" s="65"/>
      <c r="F6" s="65"/>
      <c r="G6" s="65"/>
      <c r="H6" s="65"/>
      <c r="I6" s="65"/>
      <c r="J6" s="65"/>
    </row>
    <row r="7" spans="2:10" ht="13.5">
      <c r="B7" s="474" t="str">
        <f>+CONCATENATE("Табела ЕТK-4-9. Статистика у периоду ",'Poc.strana'!C25,". године")</f>
        <v>Табела ЕТK-4-9. Статистика у периоду . године</v>
      </c>
      <c r="C7" s="474"/>
      <c r="D7" s="474"/>
      <c r="E7" s="474"/>
      <c r="F7" s="474"/>
      <c r="G7" s="474"/>
      <c r="H7" s="474"/>
      <c r="I7" s="474"/>
      <c r="J7" s="65"/>
    </row>
    <row r="8" spans="3:10" ht="13.5" thickBot="1">
      <c r="C8" s="68"/>
      <c r="D8" s="68"/>
      <c r="E8" s="68"/>
      <c r="F8" s="68"/>
      <c r="G8" s="68"/>
      <c r="H8" s="68"/>
      <c r="I8" s="68"/>
      <c r="J8" s="68"/>
    </row>
    <row r="9" spans="2:9" ht="21" customHeight="1" thickTop="1">
      <c r="B9" s="480"/>
      <c r="C9" s="482" t="s">
        <v>127</v>
      </c>
      <c r="D9" s="483"/>
      <c r="E9" s="483"/>
      <c r="F9" s="483"/>
      <c r="G9" s="484"/>
      <c r="H9" s="475" t="s">
        <v>25</v>
      </c>
      <c r="I9" s="489"/>
    </row>
    <row r="10" spans="2:9" ht="21" customHeight="1" thickBot="1">
      <c r="B10" s="481"/>
      <c r="C10" s="485"/>
      <c r="D10" s="486"/>
      <c r="E10" s="486"/>
      <c r="F10" s="486"/>
      <c r="G10" s="487"/>
      <c r="H10" s="476"/>
      <c r="I10" s="490"/>
    </row>
    <row r="11" spans="2:9" ht="26.25" customHeight="1" thickTop="1">
      <c r="B11" s="497" t="s">
        <v>128</v>
      </c>
      <c r="C11" s="498"/>
      <c r="D11" s="498"/>
      <c r="E11" s="498"/>
      <c r="F11" s="498"/>
      <c r="G11" s="498"/>
      <c r="H11" s="498"/>
      <c r="I11" s="499"/>
    </row>
    <row r="12" spans="2:9" ht="26.25" customHeight="1">
      <c r="B12" s="245" t="s">
        <v>119</v>
      </c>
      <c r="C12" s="500" t="s">
        <v>129</v>
      </c>
      <c r="D12" s="501"/>
      <c r="E12" s="501"/>
      <c r="F12" s="501"/>
      <c r="G12" s="501"/>
      <c r="H12" s="501"/>
      <c r="I12" s="502"/>
    </row>
    <row r="13" spans="2:10" ht="26.25" customHeight="1">
      <c r="B13" s="246" t="s">
        <v>120</v>
      </c>
      <c r="C13" s="437" t="s">
        <v>204</v>
      </c>
      <c r="D13" s="477"/>
      <c r="E13" s="477"/>
      <c r="F13" s="477"/>
      <c r="G13" s="478"/>
      <c r="H13" s="82" t="s">
        <v>27</v>
      </c>
      <c r="I13" s="129" t="str">
        <f>IF(Prikljucenje!I24&lt;&gt;"",Prikljucenje!I24,"")</f>
        <v>0 </v>
      </c>
      <c r="J13" s="124"/>
    </row>
    <row r="14" spans="2:10" ht="26.25" customHeight="1">
      <c r="B14" s="247" t="s">
        <v>121</v>
      </c>
      <c r="C14" s="479" t="s">
        <v>205</v>
      </c>
      <c r="D14" s="463"/>
      <c r="E14" s="463"/>
      <c r="F14" s="463"/>
      <c r="G14" s="463"/>
      <c r="H14" s="83" t="s">
        <v>27</v>
      </c>
      <c r="I14" s="130" t="str">
        <f>IF(Prikljucenje!I23&lt;&gt;"",Prikljucenje!I23,"")</f>
        <v>0 </v>
      </c>
      <c r="J14" s="124"/>
    </row>
    <row r="15" spans="2:10" ht="26.25" customHeight="1">
      <c r="B15" s="248" t="s">
        <v>122</v>
      </c>
      <c r="C15" s="491" t="s">
        <v>209</v>
      </c>
      <c r="D15" s="492"/>
      <c r="E15" s="492"/>
      <c r="F15" s="492"/>
      <c r="G15" s="493"/>
      <c r="H15" s="84" t="s">
        <v>27</v>
      </c>
      <c r="I15" s="129" t="str">
        <f>IF(Prikljucenje!I34&lt;&gt;"",Prikljucenje!I34,"")</f>
        <v> 0</v>
      </c>
      <c r="J15" s="125"/>
    </row>
    <row r="16" spans="2:11" ht="26.25" customHeight="1">
      <c r="B16" s="249">
        <v>2</v>
      </c>
      <c r="C16" s="472" t="s">
        <v>106</v>
      </c>
      <c r="D16" s="470"/>
      <c r="E16" s="470"/>
      <c r="F16" s="470"/>
      <c r="G16" s="470"/>
      <c r="H16" s="470"/>
      <c r="I16" s="471"/>
      <c r="J16" s="125"/>
      <c r="K16" s="72"/>
    </row>
    <row r="17" spans="2:11" ht="26.25" customHeight="1">
      <c r="B17" s="246" t="s">
        <v>123</v>
      </c>
      <c r="C17" s="488" t="s">
        <v>170</v>
      </c>
      <c r="D17" s="488"/>
      <c r="E17" s="488"/>
      <c r="F17" s="488"/>
      <c r="G17" s="488"/>
      <c r="H17" s="82" t="s">
        <v>27</v>
      </c>
      <c r="I17" s="129" t="str">
        <f>IF(Obustava!I16&lt;&gt;"",Obustava!I16,"")</f>
        <v> </v>
      </c>
      <c r="J17" s="126"/>
      <c r="K17" s="62"/>
    </row>
    <row r="18" spans="2:11" ht="26.25" customHeight="1">
      <c r="B18" s="247" t="s">
        <v>124</v>
      </c>
      <c r="C18" s="463" t="s">
        <v>130</v>
      </c>
      <c r="D18" s="463"/>
      <c r="E18" s="463"/>
      <c r="F18" s="463"/>
      <c r="G18" s="463"/>
      <c r="H18" s="85" t="s">
        <v>27</v>
      </c>
      <c r="I18" s="130" t="str">
        <f>IF(Obustava!I19&lt;&gt;"",Obustava!I19,"")</f>
        <v> </v>
      </c>
      <c r="J18" s="125"/>
      <c r="K18" s="72"/>
    </row>
    <row r="19" spans="2:11" ht="26.25" customHeight="1">
      <c r="B19" s="248" t="s">
        <v>144</v>
      </c>
      <c r="C19" s="468" t="s">
        <v>131</v>
      </c>
      <c r="D19" s="468"/>
      <c r="E19" s="468"/>
      <c r="F19" s="468"/>
      <c r="G19" s="468"/>
      <c r="H19" s="84" t="s">
        <v>27</v>
      </c>
      <c r="I19" s="131" t="str">
        <f>IF(Obustava!I27&lt;&gt;"",Obustava!I27,"")</f>
        <v> </v>
      </c>
      <c r="J19" s="125"/>
      <c r="K19" s="72"/>
    </row>
    <row r="20" spans="2:11" ht="26.25" customHeight="1">
      <c r="B20" s="249">
        <v>3</v>
      </c>
      <c r="C20" s="472" t="s">
        <v>109</v>
      </c>
      <c r="D20" s="470"/>
      <c r="E20" s="470"/>
      <c r="F20" s="470"/>
      <c r="G20" s="470"/>
      <c r="H20" s="470"/>
      <c r="I20" s="471"/>
      <c r="J20" s="125"/>
      <c r="K20" s="72"/>
    </row>
    <row r="21" spans="2:11" ht="26.25" customHeight="1">
      <c r="B21" s="246" t="s">
        <v>222</v>
      </c>
      <c r="C21" s="496" t="s">
        <v>206</v>
      </c>
      <c r="D21" s="488"/>
      <c r="E21" s="488"/>
      <c r="F21" s="488"/>
      <c r="G21" s="488"/>
      <c r="H21" s="82" t="s">
        <v>27</v>
      </c>
      <c r="I21" s="129" t="str">
        <f>IF(Iskljucenje!I15&lt;&gt;"",Iskljucenje!I15,"")</f>
        <v> </v>
      </c>
      <c r="J21" s="126"/>
      <c r="K21" s="62"/>
    </row>
    <row r="22" spans="2:11" ht="26.25" customHeight="1">
      <c r="B22" s="247" t="s">
        <v>223</v>
      </c>
      <c r="C22" s="463" t="s">
        <v>133</v>
      </c>
      <c r="D22" s="463"/>
      <c r="E22" s="463"/>
      <c r="F22" s="463"/>
      <c r="G22" s="463"/>
      <c r="H22" s="83" t="s">
        <v>27</v>
      </c>
      <c r="I22" s="130" t="str">
        <f>IF(Iskljucenje!I18&lt;&gt;"",Iskljucenje!I18,"")</f>
        <v> </v>
      </c>
      <c r="J22" s="125"/>
      <c r="K22" s="72"/>
    </row>
    <row r="23" spans="2:11" ht="26.25" customHeight="1">
      <c r="B23" s="248" t="s">
        <v>224</v>
      </c>
      <c r="C23" s="468" t="s">
        <v>134</v>
      </c>
      <c r="D23" s="468"/>
      <c r="E23" s="468"/>
      <c r="F23" s="468"/>
      <c r="G23" s="468"/>
      <c r="H23" s="84" t="s">
        <v>27</v>
      </c>
      <c r="I23" s="131" t="str">
        <f>IF(Iskljucenje!I20&lt;&gt;"",Iskljucenje!I20,"")</f>
        <v> </v>
      </c>
      <c r="J23" s="125"/>
      <c r="K23" s="72"/>
    </row>
    <row r="24" spans="2:10" ht="26.25" customHeight="1">
      <c r="B24" s="249">
        <v>4</v>
      </c>
      <c r="C24" s="472" t="s">
        <v>110</v>
      </c>
      <c r="D24" s="470"/>
      <c r="E24" s="470"/>
      <c r="F24" s="470"/>
      <c r="G24" s="470"/>
      <c r="H24" s="470"/>
      <c r="I24" s="471"/>
      <c r="J24" s="127"/>
    </row>
    <row r="25" spans="2:11" ht="26.25" customHeight="1">
      <c r="B25" s="250" t="s">
        <v>225</v>
      </c>
      <c r="C25" s="495" t="s">
        <v>135</v>
      </c>
      <c r="D25" s="495"/>
      <c r="E25" s="495"/>
      <c r="F25" s="495"/>
      <c r="G25" s="495"/>
      <c r="H25" s="86" t="s">
        <v>27</v>
      </c>
      <c r="I25" s="132" t="str">
        <f>IF(Merenje!K32&lt;&gt;"",Merenje!K32,"")</f>
        <v> </v>
      </c>
      <c r="J25" s="125"/>
      <c r="K25" s="72"/>
    </row>
    <row r="26" spans="2:10" ht="26.25" customHeight="1">
      <c r="B26" s="249">
        <v>5</v>
      </c>
      <c r="C26" s="472" t="s">
        <v>155</v>
      </c>
      <c r="D26" s="470"/>
      <c r="E26" s="470"/>
      <c r="F26" s="470"/>
      <c r="G26" s="470"/>
      <c r="H26" s="470"/>
      <c r="I26" s="471"/>
      <c r="J26" s="127"/>
    </row>
    <row r="27" spans="2:11" ht="26.25" customHeight="1">
      <c r="B27" s="249" t="s">
        <v>226</v>
      </c>
      <c r="C27" s="494" t="s">
        <v>136</v>
      </c>
      <c r="D27" s="494"/>
      <c r="E27" s="494"/>
      <c r="F27" s="494"/>
      <c r="G27" s="494"/>
      <c r="H27" s="87" t="s">
        <v>27</v>
      </c>
      <c r="I27" s="133" t="str">
        <f>IF(Racun!I37&lt;&gt;0,Racun!I37," ")</f>
        <v> </v>
      </c>
      <c r="J27" s="126"/>
      <c r="K27" s="62"/>
    </row>
    <row r="28" spans="2:10" ht="26.25" customHeight="1">
      <c r="B28" s="249">
        <v>6</v>
      </c>
      <c r="C28" s="472" t="s">
        <v>137</v>
      </c>
      <c r="D28" s="470"/>
      <c r="E28" s="470"/>
      <c r="F28" s="470"/>
      <c r="G28" s="470"/>
      <c r="H28" s="470"/>
      <c r="I28" s="471"/>
      <c r="J28" s="127"/>
    </row>
    <row r="29" spans="2:11" ht="26.25" customHeight="1">
      <c r="B29" s="251" t="s">
        <v>227</v>
      </c>
      <c r="C29" s="473" t="s">
        <v>138</v>
      </c>
      <c r="D29" s="473"/>
      <c r="E29" s="473"/>
      <c r="F29" s="473"/>
      <c r="G29" s="473"/>
      <c r="H29" s="88" t="s">
        <v>24</v>
      </c>
      <c r="I29" s="134">
        <f>IF('Korisnicki servis'!E17&lt;&gt;"",'Korisnicki servis'!E17,"")</f>
      </c>
      <c r="J29" s="126"/>
      <c r="K29" s="62"/>
    </row>
    <row r="30" spans="2:11" ht="26.25" customHeight="1">
      <c r="B30" s="247" t="s">
        <v>228</v>
      </c>
      <c r="C30" s="463" t="s">
        <v>139</v>
      </c>
      <c r="D30" s="463"/>
      <c r="E30" s="463"/>
      <c r="F30" s="463"/>
      <c r="G30" s="463"/>
      <c r="H30" s="83" t="s">
        <v>68</v>
      </c>
      <c r="I30" s="130">
        <f>IF('Korisnicki servis'!E18&lt;&gt;"",'Korisnicki servis'!E18,"")</f>
      </c>
      <c r="J30" s="126"/>
      <c r="K30" s="62"/>
    </row>
    <row r="31" spans="2:11" ht="26.25" customHeight="1">
      <c r="B31" s="247" t="s">
        <v>229</v>
      </c>
      <c r="C31" s="463" t="s">
        <v>140</v>
      </c>
      <c r="D31" s="463"/>
      <c r="E31" s="463"/>
      <c r="F31" s="463"/>
      <c r="G31" s="463"/>
      <c r="H31" s="83" t="s">
        <v>27</v>
      </c>
      <c r="I31" s="130">
        <f>IF('Korisnicki servis'!E19&lt;&gt;"",'Korisnicki servis'!E19,"")</f>
      </c>
      <c r="J31" s="126"/>
      <c r="K31" s="62"/>
    </row>
    <row r="32" spans="2:11" ht="26.25" customHeight="1">
      <c r="B32" s="247" t="s">
        <v>230</v>
      </c>
      <c r="C32" s="463" t="s">
        <v>141</v>
      </c>
      <c r="D32" s="463"/>
      <c r="E32" s="463"/>
      <c r="F32" s="463"/>
      <c r="G32" s="463"/>
      <c r="H32" s="83" t="s">
        <v>62</v>
      </c>
      <c r="I32" s="130">
        <f>IF('Korisnicki servis'!E20&lt;&gt;"",'Korisnicki servis'!E20,"")</f>
      </c>
      <c r="J32" s="126"/>
      <c r="K32" s="62"/>
    </row>
    <row r="33" spans="2:11" ht="26.25" customHeight="1">
      <c r="B33" s="252" t="s">
        <v>231</v>
      </c>
      <c r="C33" s="464" t="s">
        <v>142</v>
      </c>
      <c r="D33" s="464"/>
      <c r="E33" s="464"/>
      <c r="F33" s="464"/>
      <c r="G33" s="464"/>
      <c r="H33" s="89" t="s">
        <v>68</v>
      </c>
      <c r="I33" s="135">
        <f>IF('Korisnicki servis'!E22&lt;&gt;"",'Korisnicki servis'!E22,"")</f>
      </c>
      <c r="J33" s="126"/>
      <c r="K33" s="62"/>
    </row>
    <row r="34" spans="2:10" ht="26.25" customHeight="1">
      <c r="B34" s="469" t="s">
        <v>143</v>
      </c>
      <c r="C34" s="470"/>
      <c r="D34" s="470"/>
      <c r="E34" s="470"/>
      <c r="F34" s="470"/>
      <c r="G34" s="470"/>
      <c r="H34" s="470"/>
      <c r="I34" s="471"/>
      <c r="J34" s="127"/>
    </row>
    <row r="35" spans="2:10" ht="26.25" customHeight="1" thickBot="1">
      <c r="B35" s="253">
        <v>7</v>
      </c>
      <c r="C35" s="465" t="s">
        <v>210</v>
      </c>
      <c r="D35" s="466"/>
      <c r="E35" s="466"/>
      <c r="F35" s="466"/>
      <c r="G35" s="467"/>
      <c r="H35" s="90" t="s">
        <v>28</v>
      </c>
      <c r="I35" s="136">
        <f>IF((Prikljucenje!I11+Prikljucenje!I12)&gt;0,Prikljucenje!I16/(Prikljucenje!I11+Prikljucenje!I12),0)</f>
        <v>0</v>
      </c>
      <c r="J35" s="127"/>
    </row>
    <row r="36" ht="13.5" thickTop="1"/>
  </sheetData>
  <sheetProtection/>
  <mergeCells count="30">
    <mergeCell ref="I9:I10"/>
    <mergeCell ref="C15:G15"/>
    <mergeCell ref="C27:G27"/>
    <mergeCell ref="C25:G25"/>
    <mergeCell ref="C19:G19"/>
    <mergeCell ref="C21:G21"/>
    <mergeCell ref="C16:I16"/>
    <mergeCell ref="C20:I20"/>
    <mergeCell ref="B11:I11"/>
    <mergeCell ref="C12:I12"/>
    <mergeCell ref="C29:G29"/>
    <mergeCell ref="C30:G30"/>
    <mergeCell ref="B7:I7"/>
    <mergeCell ref="H9:H10"/>
    <mergeCell ref="C18:G18"/>
    <mergeCell ref="C13:G13"/>
    <mergeCell ref="C14:G14"/>
    <mergeCell ref="B9:B10"/>
    <mergeCell ref="C9:G10"/>
    <mergeCell ref="C17:G17"/>
    <mergeCell ref="C32:G32"/>
    <mergeCell ref="C33:G33"/>
    <mergeCell ref="C31:G31"/>
    <mergeCell ref="C35:G35"/>
    <mergeCell ref="C22:G22"/>
    <mergeCell ref="C23:G23"/>
    <mergeCell ref="B34:I34"/>
    <mergeCell ref="C24:I24"/>
    <mergeCell ref="C26:I26"/>
    <mergeCell ref="C28:I28"/>
  </mergeCells>
  <printOptions/>
  <pageMargins left="0.7" right="0.7" top="0.75" bottom="0.75" header="0.3" footer="0.3"/>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G21"/>
  <sheetViews>
    <sheetView showGridLines="0" zoomScaleSheetLayoutView="75" zoomScalePageLayoutView="0" workbookViewId="0" topLeftCell="A1">
      <selection activeCell="A1" sqref="A1"/>
    </sheetView>
  </sheetViews>
  <sheetFormatPr defaultColWidth="9.140625" defaultRowHeight="12.75"/>
  <cols>
    <col min="1" max="1" width="2.7109375" style="43" customWidth="1"/>
    <col min="2" max="2" width="7.421875" style="46" customWidth="1"/>
    <col min="3" max="3" width="10.7109375" style="46" customWidth="1"/>
    <col min="4" max="4" width="44.7109375" style="43" customWidth="1"/>
    <col min="5" max="6" width="20.7109375" style="46" customWidth="1"/>
    <col min="7" max="7" width="2.57421875" style="43" customWidth="1"/>
    <col min="8" max="16384" width="9.140625" style="43" customWidth="1"/>
  </cols>
  <sheetData>
    <row r="1" spans="1:7" ht="18" customHeight="1">
      <c r="A1" s="39" t="s">
        <v>0</v>
      </c>
      <c r="B1" s="40"/>
      <c r="C1" s="40"/>
      <c r="D1" s="41"/>
      <c r="E1" s="40"/>
      <c r="F1" s="40"/>
      <c r="G1" s="42"/>
    </row>
    <row r="2" spans="1:7" ht="12" customHeight="1">
      <c r="A2" s="41"/>
      <c r="B2" s="40"/>
      <c r="C2" s="40"/>
      <c r="D2" s="41"/>
      <c r="E2" s="40"/>
      <c r="F2" s="40"/>
      <c r="G2" s="42"/>
    </row>
    <row r="3" spans="1:7" ht="10.5" customHeight="1">
      <c r="A3" s="41"/>
      <c r="B3" s="40"/>
      <c r="C3" s="44"/>
      <c r="D3" s="45"/>
      <c r="E3" s="40"/>
      <c r="F3" s="40"/>
      <c r="G3" s="42"/>
    </row>
    <row r="4" spans="1:7" ht="10.5" customHeight="1">
      <c r="A4" s="41"/>
      <c r="B4" s="40"/>
      <c r="C4" s="40"/>
      <c r="D4" s="41"/>
      <c r="E4" s="40"/>
      <c r="F4" s="40"/>
      <c r="G4" s="42"/>
    </row>
    <row r="5" spans="1:7" ht="10.5" customHeight="1">
      <c r="A5" s="41"/>
      <c r="B5" s="40"/>
      <c r="C5" s="40"/>
      <c r="D5" s="41"/>
      <c r="E5" s="40"/>
      <c r="F5" s="40"/>
      <c r="G5" s="42"/>
    </row>
    <row r="6" spans="1:7" ht="10.5" customHeight="1">
      <c r="A6" s="41"/>
      <c r="B6" s="40"/>
      <c r="C6" s="40"/>
      <c r="D6" s="41"/>
      <c r="E6" s="40"/>
      <c r="F6" s="40"/>
      <c r="G6" s="42"/>
    </row>
    <row r="7" spans="1:7" ht="13.5">
      <c r="A7" s="41"/>
      <c r="B7" s="292" t="s">
        <v>187</v>
      </c>
      <c r="C7" s="292"/>
      <c r="D7" s="292"/>
      <c r="E7" s="292"/>
      <c r="F7" s="292"/>
      <c r="G7" s="42"/>
    </row>
    <row r="8" spans="1:7" ht="11.25" customHeight="1">
      <c r="A8" s="41"/>
      <c r="B8" s="40"/>
      <c r="C8" s="40"/>
      <c r="D8" s="41"/>
      <c r="E8" s="40"/>
      <c r="F8" s="40"/>
      <c r="G8" s="42"/>
    </row>
    <row r="9" spans="1:7" ht="14.25" thickBot="1">
      <c r="A9" s="41"/>
      <c r="B9" s="40"/>
      <c r="C9" s="40"/>
      <c r="D9" s="41"/>
      <c r="E9" s="40"/>
      <c r="F9" s="40"/>
      <c r="G9" s="42"/>
    </row>
    <row r="10" spans="1:7" s="46" customFormat="1" ht="37.5" customHeight="1" thickTop="1">
      <c r="A10" s="41"/>
      <c r="B10" s="293" t="s">
        <v>101</v>
      </c>
      <c r="C10" s="295" t="s">
        <v>102</v>
      </c>
      <c r="D10" s="296"/>
      <c r="E10" s="301" t="s">
        <v>103</v>
      </c>
      <c r="F10" s="299" t="s">
        <v>104</v>
      </c>
      <c r="G10" s="42"/>
    </row>
    <row r="11" spans="1:7" s="46" customFormat="1" ht="13.5">
      <c r="A11" s="41"/>
      <c r="B11" s="294"/>
      <c r="C11" s="297"/>
      <c r="D11" s="298"/>
      <c r="E11" s="302"/>
      <c r="F11" s="300"/>
      <c r="G11" s="42"/>
    </row>
    <row r="12" spans="1:7" s="46" customFormat="1" ht="13.5">
      <c r="A12" s="41"/>
      <c r="B12" s="47"/>
      <c r="C12" s="48"/>
      <c r="D12" s="49"/>
      <c r="E12" s="50"/>
      <c r="F12" s="51"/>
      <c r="G12" s="42"/>
    </row>
    <row r="13" spans="1:7" s="46" customFormat="1" ht="27">
      <c r="A13" s="41"/>
      <c r="B13" s="52">
        <v>1</v>
      </c>
      <c r="C13" s="53" t="s">
        <v>176</v>
      </c>
      <c r="D13" s="54" t="s">
        <v>108</v>
      </c>
      <c r="E13" s="61" t="s">
        <v>112</v>
      </c>
      <c r="F13" s="55" t="s">
        <v>105</v>
      </c>
      <c r="G13" s="42"/>
    </row>
    <row r="14" spans="1:7" s="46" customFormat="1" ht="27">
      <c r="A14" s="41"/>
      <c r="B14" s="52">
        <v>2</v>
      </c>
      <c r="C14" s="53" t="s">
        <v>177</v>
      </c>
      <c r="D14" s="54" t="s">
        <v>106</v>
      </c>
      <c r="E14" s="61" t="s">
        <v>112</v>
      </c>
      <c r="F14" s="55" t="s">
        <v>105</v>
      </c>
      <c r="G14" s="42"/>
    </row>
    <row r="15" spans="1:7" s="46" customFormat="1" ht="27">
      <c r="A15" s="41"/>
      <c r="B15" s="52">
        <v>3</v>
      </c>
      <c r="C15" s="53" t="s">
        <v>178</v>
      </c>
      <c r="D15" s="54" t="s">
        <v>109</v>
      </c>
      <c r="E15" s="61" t="s">
        <v>112</v>
      </c>
      <c r="F15" s="55" t="s">
        <v>105</v>
      </c>
      <c r="G15" s="42"/>
    </row>
    <row r="16" spans="1:7" s="46" customFormat="1" ht="27">
      <c r="A16" s="41"/>
      <c r="B16" s="52">
        <v>4</v>
      </c>
      <c r="C16" s="53" t="s">
        <v>179</v>
      </c>
      <c r="D16" s="54" t="s">
        <v>110</v>
      </c>
      <c r="E16" s="61" t="s">
        <v>112</v>
      </c>
      <c r="F16" s="55" t="s">
        <v>105</v>
      </c>
      <c r="G16" s="42"/>
    </row>
    <row r="17" spans="1:7" s="46" customFormat="1" ht="27">
      <c r="A17" s="41"/>
      <c r="B17" s="52">
        <v>5</v>
      </c>
      <c r="C17" s="53" t="s">
        <v>180</v>
      </c>
      <c r="D17" s="54" t="s">
        <v>221</v>
      </c>
      <c r="E17" s="61" t="s">
        <v>112</v>
      </c>
      <c r="F17" s="55" t="s">
        <v>105</v>
      </c>
      <c r="G17" s="42"/>
    </row>
    <row r="18" spans="1:7" s="46" customFormat="1" ht="27">
      <c r="A18" s="41"/>
      <c r="B18" s="52">
        <v>6</v>
      </c>
      <c r="C18" s="53" t="s">
        <v>181</v>
      </c>
      <c r="D18" s="54" t="s">
        <v>107</v>
      </c>
      <c r="E18" s="61" t="s">
        <v>112</v>
      </c>
      <c r="F18" s="55" t="s">
        <v>105</v>
      </c>
      <c r="G18" s="42"/>
    </row>
    <row r="19" spans="1:7" s="46" customFormat="1" ht="27">
      <c r="A19" s="41"/>
      <c r="B19" s="52">
        <v>7</v>
      </c>
      <c r="C19" s="53" t="s">
        <v>182</v>
      </c>
      <c r="D19" s="54" t="s">
        <v>111</v>
      </c>
      <c r="E19" s="61" t="s">
        <v>112</v>
      </c>
      <c r="F19" s="55" t="s">
        <v>105</v>
      </c>
      <c r="G19" s="42"/>
    </row>
    <row r="20" spans="1:7" s="46" customFormat="1" ht="27">
      <c r="A20" s="41"/>
      <c r="B20" s="52">
        <v>8</v>
      </c>
      <c r="C20" s="53" t="s">
        <v>183</v>
      </c>
      <c r="D20" s="54" t="s">
        <v>186</v>
      </c>
      <c r="E20" s="61" t="s">
        <v>112</v>
      </c>
      <c r="F20" s="55" t="s">
        <v>105</v>
      </c>
      <c r="G20" s="42"/>
    </row>
    <row r="21" spans="1:7" s="46" customFormat="1" ht="27.75" thickBot="1">
      <c r="A21" s="41"/>
      <c r="B21" s="56">
        <v>9</v>
      </c>
      <c r="C21" s="57" t="s">
        <v>184</v>
      </c>
      <c r="D21" s="58" t="s">
        <v>171</v>
      </c>
      <c r="E21" s="59" t="s">
        <v>112</v>
      </c>
      <c r="F21" s="60" t="s">
        <v>105</v>
      </c>
      <c r="G21" s="42"/>
    </row>
    <row r="22" ht="14.25" thickTop="1"/>
  </sheetData>
  <sheetProtection insertRows="0" selectLockedCells="1"/>
  <mergeCells count="5">
    <mergeCell ref="B7:F7"/>
    <mergeCell ref="B10:B11"/>
    <mergeCell ref="C10:D11"/>
    <mergeCell ref="F10:F11"/>
    <mergeCell ref="E10:E11"/>
  </mergeCells>
  <printOptions horizontalCentered="1"/>
  <pageMargins left="0.28" right="0.22" top="0.27" bottom="0.33" header="0.21" footer="0.17"/>
  <pageSetup horizontalDpi="600" verticalDpi="600" orientation="landscape" paperSize="9" scale="80" r:id="rId1"/>
  <headerFooter alignWithMargins="0">
    <oddFooter>&amp;CСтрана &amp;P од &amp;N</oddFooter>
  </headerFooter>
</worksheet>
</file>

<file path=xl/worksheets/sheet3.xml><?xml version="1.0" encoding="utf-8"?>
<worksheet xmlns="http://schemas.openxmlformats.org/spreadsheetml/2006/main" xmlns:r="http://schemas.openxmlformats.org/officeDocument/2006/relationships">
  <dimension ref="A1:I37"/>
  <sheetViews>
    <sheetView zoomScaleSheetLayoutView="75" zoomScalePageLayoutView="0" workbookViewId="0" topLeftCell="A1">
      <selection activeCell="F18" sqref="F18"/>
    </sheetView>
  </sheetViews>
  <sheetFormatPr defaultColWidth="9.140625" defaultRowHeight="12.75"/>
  <cols>
    <col min="1" max="1" width="3.7109375" style="143" customWidth="1"/>
    <col min="2" max="2" width="14.7109375" style="143" customWidth="1"/>
    <col min="3" max="3" width="11.7109375" style="143" customWidth="1"/>
    <col min="4" max="4" width="43.14062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21" t="str">
        <f>+CONCATENATE("Табела ЕТK-4-1. Прикључење објеката на дистрибутивни систем у периоду ",'Poc.strana'!C25,". године")</f>
        <v>Табела ЕТK-4-1. Прикључење објеката на дистрибутивни систем у периоду . године</v>
      </c>
      <c r="C7" s="321"/>
      <c r="D7" s="322"/>
      <c r="E7" s="322"/>
      <c r="F7" s="322"/>
      <c r="G7" s="322"/>
      <c r="H7" s="322"/>
      <c r="I7" s="322"/>
    </row>
    <row r="8" ht="14.25" thickBot="1"/>
    <row r="9" spans="2:9" ht="14.25" thickTop="1">
      <c r="B9" s="333" t="s">
        <v>153</v>
      </c>
      <c r="C9" s="334"/>
      <c r="D9" s="335"/>
      <c r="E9" s="323" t="s">
        <v>25</v>
      </c>
      <c r="F9" s="343" t="s">
        <v>12</v>
      </c>
      <c r="G9" s="343"/>
      <c r="H9" s="343"/>
      <c r="I9" s="305" t="s">
        <v>11</v>
      </c>
    </row>
    <row r="10" spans="2:9" ht="13.5">
      <c r="B10" s="336"/>
      <c r="C10" s="337"/>
      <c r="D10" s="338"/>
      <c r="E10" s="324"/>
      <c r="F10" s="147" t="s">
        <v>13</v>
      </c>
      <c r="G10" s="148" t="s">
        <v>14</v>
      </c>
      <c r="H10" s="149" t="s">
        <v>15</v>
      </c>
      <c r="I10" s="306"/>
    </row>
    <row r="11" spans="2:9" ht="25.5" customHeight="1">
      <c r="B11" s="317" t="s">
        <v>113</v>
      </c>
      <c r="C11" s="309" t="s">
        <v>160</v>
      </c>
      <c r="D11" s="310"/>
      <c r="E11" s="151"/>
      <c r="F11" s="13"/>
      <c r="G11" s="13"/>
      <c r="H11" s="13"/>
      <c r="I11" s="152">
        <f>SUM(F11:H11)</f>
        <v>0</v>
      </c>
    </row>
    <row r="12" spans="2:9" ht="25.5" customHeight="1">
      <c r="B12" s="318"/>
      <c r="C12" s="331" t="s">
        <v>145</v>
      </c>
      <c r="D12" s="341"/>
      <c r="E12" s="154"/>
      <c r="F12" s="14"/>
      <c r="G12" s="14"/>
      <c r="H12" s="14"/>
      <c r="I12" s="155">
        <f>SUM(F12:H12)</f>
        <v>0</v>
      </c>
    </row>
    <row r="13" spans="2:9" ht="25.5" customHeight="1">
      <c r="B13" s="339"/>
      <c r="C13" s="325" t="s">
        <v>29</v>
      </c>
      <c r="D13" s="173" t="s">
        <v>161</v>
      </c>
      <c r="E13" s="151"/>
      <c r="F13" s="13"/>
      <c r="G13" s="13"/>
      <c r="H13" s="13"/>
      <c r="I13" s="152">
        <f>SUM(F13:H13)</f>
        <v>0</v>
      </c>
    </row>
    <row r="14" spans="2:9" ht="25.5" customHeight="1">
      <c r="B14" s="339"/>
      <c r="C14" s="326"/>
      <c r="D14" s="288" t="s">
        <v>146</v>
      </c>
      <c r="E14" s="160"/>
      <c r="F14" s="24"/>
      <c r="G14" s="24"/>
      <c r="H14" s="24"/>
      <c r="I14" s="161">
        <f aca="true" t="shared" si="0" ref="I14:I19">SUM(F14:H14)</f>
        <v>0</v>
      </c>
    </row>
    <row r="15" spans="2:9" ht="25.5" customHeight="1">
      <c r="B15" s="339"/>
      <c r="C15" s="326"/>
      <c r="D15" s="156" t="s">
        <v>238</v>
      </c>
      <c r="E15" s="287"/>
      <c r="F15" s="15"/>
      <c r="G15" s="15"/>
      <c r="H15" s="15"/>
      <c r="I15" s="152">
        <f t="shared" si="0"/>
        <v>0</v>
      </c>
    </row>
    <row r="16" spans="2:9" ht="25.5" customHeight="1">
      <c r="B16" s="339"/>
      <c r="C16" s="326"/>
      <c r="D16" s="159" t="s">
        <v>237</v>
      </c>
      <c r="E16" s="154"/>
      <c r="F16" s="14"/>
      <c r="G16" s="14"/>
      <c r="H16" s="14"/>
      <c r="I16" s="161">
        <f t="shared" si="0"/>
        <v>0</v>
      </c>
    </row>
    <row r="17" spans="2:9" ht="25.5" customHeight="1">
      <c r="B17" s="339"/>
      <c r="C17" s="326"/>
      <c r="D17" s="289" t="s">
        <v>239</v>
      </c>
      <c r="E17" s="290"/>
      <c r="F17" s="291"/>
      <c r="G17" s="291"/>
      <c r="H17" s="291"/>
      <c r="I17" s="152">
        <f t="shared" si="0"/>
        <v>0</v>
      </c>
    </row>
    <row r="18" spans="2:9" ht="25.5" customHeight="1">
      <c r="B18" s="339"/>
      <c r="C18" s="326"/>
      <c r="D18" s="175" t="s">
        <v>240</v>
      </c>
      <c r="E18" s="160"/>
      <c r="F18" s="24"/>
      <c r="G18" s="24"/>
      <c r="H18" s="24"/>
      <c r="I18" s="161">
        <f t="shared" si="0"/>
        <v>0</v>
      </c>
    </row>
    <row r="19" spans="2:9" ht="25.5" customHeight="1">
      <c r="B19" s="339"/>
      <c r="C19" s="326"/>
      <c r="D19" s="285" t="s">
        <v>241</v>
      </c>
      <c r="E19" s="284"/>
      <c r="F19" s="286">
        <f aca="true" t="shared" si="1" ref="F19:H20">F13+F15+F17</f>
        <v>0</v>
      </c>
      <c r="G19" s="286">
        <f t="shared" si="1"/>
        <v>0</v>
      </c>
      <c r="H19" s="286">
        <f t="shared" si="1"/>
        <v>0</v>
      </c>
      <c r="I19" s="165">
        <f t="shared" si="0"/>
        <v>0</v>
      </c>
    </row>
    <row r="20" spans="2:9" ht="25.5" customHeight="1">
      <c r="B20" s="339"/>
      <c r="C20" s="327"/>
      <c r="D20" s="162" t="s">
        <v>242</v>
      </c>
      <c r="E20" s="163"/>
      <c r="F20" s="163">
        <f t="shared" si="1"/>
        <v>0</v>
      </c>
      <c r="G20" s="163">
        <f t="shared" si="1"/>
        <v>0</v>
      </c>
      <c r="H20" s="163">
        <f t="shared" si="1"/>
        <v>0</v>
      </c>
      <c r="I20" s="165">
        <f>SUM(F20:H20)</f>
        <v>0</v>
      </c>
    </row>
    <row r="21" spans="2:9" ht="25.5" customHeight="1">
      <c r="B21" s="339"/>
      <c r="C21" s="309" t="s">
        <v>243</v>
      </c>
      <c r="D21" s="310"/>
      <c r="E21" s="151"/>
      <c r="F21" s="13"/>
      <c r="G21" s="13"/>
      <c r="H21" s="13"/>
      <c r="I21" s="152">
        <f>SUM(F21:H21)</f>
        <v>0</v>
      </c>
    </row>
    <row r="22" spans="2:9" ht="25.5" customHeight="1">
      <c r="B22" s="339"/>
      <c r="C22" s="307" t="s">
        <v>244</v>
      </c>
      <c r="D22" s="308"/>
      <c r="E22" s="167"/>
      <c r="F22" s="112"/>
      <c r="G22" s="112"/>
      <c r="H22" s="112"/>
      <c r="I22" s="157">
        <f>SUM(F22:H22)</f>
        <v>0</v>
      </c>
    </row>
    <row r="23" spans="2:9" ht="25.5" customHeight="1">
      <c r="B23" s="339"/>
      <c r="C23" s="307" t="s">
        <v>174</v>
      </c>
      <c r="D23" s="342"/>
      <c r="E23" s="167" t="s">
        <v>27</v>
      </c>
      <c r="F23" s="106"/>
      <c r="G23" s="106"/>
      <c r="H23" s="106"/>
      <c r="I23" s="168" t="str">
        <f>IF((F19+G19+H19)&lt;&gt;0,(F23*F19+G23*G19+H23*H19)/(F19+G19+H19),"0 ")</f>
        <v>0 </v>
      </c>
    </row>
    <row r="24" spans="2:9" ht="25.5" customHeight="1">
      <c r="B24" s="340"/>
      <c r="C24" s="331" t="s">
        <v>175</v>
      </c>
      <c r="D24" s="332"/>
      <c r="E24" s="169" t="s">
        <v>27</v>
      </c>
      <c r="F24" s="75"/>
      <c r="G24" s="75"/>
      <c r="H24" s="75"/>
      <c r="I24" s="170" t="str">
        <f>IF((F20+G20+H20)&lt;&gt;0,(F24*F20+G24*G20+H24*H20)/(F20+G20+H20),"0 ")</f>
        <v>0 </v>
      </c>
    </row>
    <row r="25" spans="2:9" ht="25.5" customHeight="1">
      <c r="B25" s="317" t="s">
        <v>77</v>
      </c>
      <c r="C25" s="309" t="s">
        <v>30</v>
      </c>
      <c r="D25" s="310"/>
      <c r="E25" s="171"/>
      <c r="F25" s="13"/>
      <c r="G25" s="13"/>
      <c r="H25" s="13"/>
      <c r="I25" s="152">
        <f>SUM(F25:H25)</f>
        <v>0</v>
      </c>
    </row>
    <row r="26" spans="2:9" ht="25.5" customHeight="1">
      <c r="B26" s="318"/>
      <c r="C26" s="331" t="s">
        <v>193</v>
      </c>
      <c r="D26" s="341"/>
      <c r="E26" s="172"/>
      <c r="F26" s="24"/>
      <c r="G26" s="24"/>
      <c r="H26" s="24"/>
      <c r="I26" s="161">
        <f>SUM(F26:H26)</f>
        <v>0</v>
      </c>
    </row>
    <row r="27" spans="2:9" ht="25.5" customHeight="1">
      <c r="B27" s="319"/>
      <c r="C27" s="328" t="s">
        <v>31</v>
      </c>
      <c r="D27" s="173" t="s">
        <v>32</v>
      </c>
      <c r="E27" s="171"/>
      <c r="F27" s="13"/>
      <c r="G27" s="13"/>
      <c r="H27" s="13"/>
      <c r="I27" s="152">
        <f aca="true" t="shared" si="2" ref="I27:I33">SUM(F27:H27)</f>
        <v>0</v>
      </c>
    </row>
    <row r="28" spans="2:9" ht="25.5" customHeight="1">
      <c r="B28" s="319"/>
      <c r="C28" s="329"/>
      <c r="D28" s="158" t="s">
        <v>147</v>
      </c>
      <c r="E28" s="174"/>
      <c r="F28" s="12"/>
      <c r="G28" s="12"/>
      <c r="H28" s="12"/>
      <c r="I28" s="157">
        <f t="shared" si="2"/>
        <v>0</v>
      </c>
    </row>
    <row r="29" spans="2:9" ht="25.5" customHeight="1">
      <c r="B29" s="319"/>
      <c r="C29" s="330"/>
      <c r="D29" s="175" t="s">
        <v>33</v>
      </c>
      <c r="E29" s="172"/>
      <c r="F29" s="24"/>
      <c r="G29" s="24"/>
      <c r="H29" s="24"/>
      <c r="I29" s="161">
        <f t="shared" si="2"/>
        <v>0</v>
      </c>
    </row>
    <row r="30" spans="2:9" ht="25.5" customHeight="1">
      <c r="B30" s="320"/>
      <c r="C30" s="324"/>
      <c r="D30" s="283" t="s">
        <v>11</v>
      </c>
      <c r="E30" s="176"/>
      <c r="F30" s="163">
        <f>SUM(F27:F29)</f>
        <v>0</v>
      </c>
      <c r="G30" s="163">
        <f>SUM(G27:G29)</f>
        <v>0</v>
      </c>
      <c r="H30" s="164">
        <f>SUM(H27:H29)</f>
        <v>0</v>
      </c>
      <c r="I30" s="177">
        <f t="shared" si="2"/>
        <v>0</v>
      </c>
    </row>
    <row r="31" spans="2:9" ht="25.5" customHeight="1">
      <c r="B31" s="311" t="s">
        <v>208</v>
      </c>
      <c r="C31" s="309" t="s">
        <v>72</v>
      </c>
      <c r="D31" s="310"/>
      <c r="E31" s="151"/>
      <c r="F31" s="13"/>
      <c r="G31" s="13"/>
      <c r="H31" s="21"/>
      <c r="I31" s="152">
        <f t="shared" si="2"/>
        <v>0</v>
      </c>
    </row>
    <row r="32" spans="2:9" ht="25.5" customHeight="1">
      <c r="B32" s="312"/>
      <c r="C32" s="307" t="s">
        <v>245</v>
      </c>
      <c r="D32" s="344"/>
      <c r="E32" s="154"/>
      <c r="F32" s="14"/>
      <c r="G32" s="14"/>
      <c r="H32" s="19"/>
      <c r="I32" s="157">
        <f t="shared" si="2"/>
        <v>0</v>
      </c>
    </row>
    <row r="33" spans="2:9" ht="25.5" customHeight="1">
      <c r="B33" s="313"/>
      <c r="C33" s="307" t="s">
        <v>71</v>
      </c>
      <c r="D33" s="308"/>
      <c r="E33" s="154"/>
      <c r="F33" s="14"/>
      <c r="G33" s="14"/>
      <c r="H33" s="19"/>
      <c r="I33" s="157">
        <f t="shared" si="2"/>
        <v>0</v>
      </c>
    </row>
    <row r="34" spans="2:9" ht="27" customHeight="1" thickBot="1">
      <c r="B34" s="314"/>
      <c r="C34" s="315" t="s">
        <v>247</v>
      </c>
      <c r="D34" s="316"/>
      <c r="E34" s="179" t="s">
        <v>27</v>
      </c>
      <c r="F34" s="16"/>
      <c r="G34" s="16"/>
      <c r="H34" s="23"/>
      <c r="I34" s="180" t="str">
        <f>IF((F31+G31+H31)&lt;&gt;0,(F34*(F31-F33)+G34*(G31-G33)+H34*(H31-H33))/(F31+G31+H31)," 0")</f>
        <v> 0</v>
      </c>
    </row>
    <row r="35" ht="25.5" customHeight="1" thickTop="1"/>
    <row r="36" spans="2:9" ht="25.5" customHeight="1">
      <c r="B36" s="303"/>
      <c r="C36" s="304"/>
      <c r="D36" s="304"/>
      <c r="E36" s="304"/>
      <c r="F36" s="304"/>
      <c r="G36" s="304"/>
      <c r="H36" s="304"/>
      <c r="I36" s="304"/>
    </row>
    <row r="37" ht="15">
      <c r="B37" s="181"/>
    </row>
    <row r="38" ht="29.25" customHeight="1"/>
    <row r="40" ht="6.75" customHeight="1"/>
  </sheetData>
  <sheetProtection/>
  <mergeCells count="23">
    <mergeCell ref="C32:D32"/>
    <mergeCell ref="C12:D12"/>
    <mergeCell ref="C21:D21"/>
    <mergeCell ref="B7:I7"/>
    <mergeCell ref="E9:E10"/>
    <mergeCell ref="C13:C20"/>
    <mergeCell ref="C11:D11"/>
    <mergeCell ref="C27:C30"/>
    <mergeCell ref="C24:D24"/>
    <mergeCell ref="C25:D25"/>
    <mergeCell ref="B9:D10"/>
    <mergeCell ref="B11:B24"/>
    <mergeCell ref="C22:D22"/>
    <mergeCell ref="B36:I36"/>
    <mergeCell ref="I9:I10"/>
    <mergeCell ref="C33:D33"/>
    <mergeCell ref="C31:D31"/>
    <mergeCell ref="B31:B34"/>
    <mergeCell ref="C34:D34"/>
    <mergeCell ref="B25:B30"/>
    <mergeCell ref="C26:D26"/>
    <mergeCell ref="C23:D23"/>
    <mergeCell ref="F9:H9"/>
  </mergeCells>
  <printOptions horizontalCentered="1"/>
  <pageMargins left="0.75" right="0.75" top="1" bottom="1" header="0.5" footer="0.5"/>
  <pageSetup horizontalDpi="600" verticalDpi="600" orientation="landscape" paperSize="9" scale="67" r:id="rId1"/>
  <headerFooter alignWithMargins="0">
    <oddFooter>&amp;CСтрана &amp;P од &amp;N</oddFooter>
  </headerFooter>
</worksheet>
</file>

<file path=xl/worksheets/sheet4.xml><?xml version="1.0" encoding="utf-8"?>
<worksheet xmlns="http://schemas.openxmlformats.org/spreadsheetml/2006/main" xmlns:r="http://schemas.openxmlformats.org/officeDocument/2006/relationships">
  <dimension ref="A1:I28"/>
  <sheetViews>
    <sheetView zoomScaleSheetLayoutView="75" zoomScalePageLayoutView="0" workbookViewId="0" topLeftCell="A7">
      <selection activeCell="A1" sqref="A1"/>
    </sheetView>
  </sheetViews>
  <sheetFormatPr defaultColWidth="9.140625" defaultRowHeight="12.75"/>
  <cols>
    <col min="1" max="1" width="3.7109375" style="143" customWidth="1"/>
    <col min="2" max="2" width="13.7109375" style="143" customWidth="1"/>
    <col min="3" max="3" width="7.421875" style="143" customWidth="1"/>
    <col min="4" max="4" width="42.14062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21" t="str">
        <f>+CONCATENATE("Табела ЕТK-4-2. Обустава испоруке електричне енергије у периоду ",'Poc.strana'!C25,". године")</f>
        <v>Табела ЕТK-4-2. Обустава испоруке електричне енергије у периоду . године</v>
      </c>
      <c r="C7" s="321"/>
      <c r="D7" s="322"/>
      <c r="E7" s="322"/>
      <c r="F7" s="322"/>
      <c r="G7" s="322"/>
      <c r="H7" s="322"/>
      <c r="I7" s="322"/>
    </row>
    <row r="8" ht="14.25" thickBot="1"/>
    <row r="9" spans="2:9" ht="14.25" thickTop="1">
      <c r="B9" s="333" t="s">
        <v>153</v>
      </c>
      <c r="C9" s="334"/>
      <c r="D9" s="335"/>
      <c r="E9" s="323" t="s">
        <v>25</v>
      </c>
      <c r="F9" s="343" t="s">
        <v>12</v>
      </c>
      <c r="G9" s="343"/>
      <c r="H9" s="343"/>
      <c r="I9" s="305" t="s">
        <v>11</v>
      </c>
    </row>
    <row r="10" spans="2:9" ht="13.5">
      <c r="B10" s="336"/>
      <c r="C10" s="337"/>
      <c r="D10" s="338"/>
      <c r="E10" s="351"/>
      <c r="F10" s="147" t="s">
        <v>13</v>
      </c>
      <c r="G10" s="148" t="s">
        <v>14</v>
      </c>
      <c r="H10" s="149" t="s">
        <v>15</v>
      </c>
      <c r="I10" s="306"/>
    </row>
    <row r="11" spans="2:9" ht="25.5" customHeight="1">
      <c r="B11" s="311" t="s">
        <v>114</v>
      </c>
      <c r="C11" s="357" t="s">
        <v>34</v>
      </c>
      <c r="D11" s="173" t="s">
        <v>162</v>
      </c>
      <c r="E11" s="182"/>
      <c r="F11" s="13"/>
      <c r="G11" s="13"/>
      <c r="H11" s="21"/>
      <c r="I11" s="152">
        <f aca="true" t="shared" si="0" ref="I11:I18">SUM(F11:H11)</f>
        <v>0</v>
      </c>
    </row>
    <row r="12" spans="2:9" ht="40.5" customHeight="1">
      <c r="B12" s="312"/>
      <c r="C12" s="358"/>
      <c r="D12" s="158" t="s">
        <v>157</v>
      </c>
      <c r="E12" s="183"/>
      <c r="F12" s="12"/>
      <c r="G12" s="12"/>
      <c r="H12" s="20"/>
      <c r="I12" s="157">
        <f t="shared" si="0"/>
        <v>0</v>
      </c>
    </row>
    <row r="13" spans="2:9" ht="25.5" customHeight="1">
      <c r="B13" s="312"/>
      <c r="C13" s="358"/>
      <c r="D13" s="175" t="s">
        <v>149</v>
      </c>
      <c r="E13" s="184"/>
      <c r="F13" s="24"/>
      <c r="G13" s="24"/>
      <c r="H13" s="25"/>
      <c r="I13" s="161">
        <f t="shared" si="0"/>
        <v>0</v>
      </c>
    </row>
    <row r="14" spans="2:9" ht="25.5" customHeight="1">
      <c r="B14" s="312"/>
      <c r="C14" s="324"/>
      <c r="D14" s="175" t="s">
        <v>11</v>
      </c>
      <c r="E14" s="184"/>
      <c r="F14" s="160">
        <f>SUM(F11:F13)</f>
        <v>0</v>
      </c>
      <c r="G14" s="160">
        <f>SUM(G11:G13)</f>
        <v>0</v>
      </c>
      <c r="H14" s="185">
        <f>SUM(H11:H13)</f>
        <v>0</v>
      </c>
      <c r="I14" s="161">
        <f t="shared" si="0"/>
        <v>0</v>
      </c>
    </row>
    <row r="15" spans="2:9" ht="25.5" customHeight="1">
      <c r="B15" s="312"/>
      <c r="C15" s="352" t="s">
        <v>158</v>
      </c>
      <c r="D15" s="353"/>
      <c r="E15" s="186"/>
      <c r="F15" s="73"/>
      <c r="G15" s="73"/>
      <c r="H15" s="74"/>
      <c r="I15" s="155">
        <f>SUM(F15:H15)</f>
        <v>0</v>
      </c>
    </row>
    <row r="16" spans="2:9" ht="25.5" customHeight="1">
      <c r="B16" s="354"/>
      <c r="C16" s="331" t="s">
        <v>73</v>
      </c>
      <c r="D16" s="355"/>
      <c r="E16" s="184" t="s">
        <v>27</v>
      </c>
      <c r="F16" s="75"/>
      <c r="G16" s="75"/>
      <c r="H16" s="76"/>
      <c r="I16" s="170" t="str">
        <f>IF((F11+G11+H11)&lt;&gt;0,(F16*F11+G16*G11+H16*H11)/(F11+G11+H11)," ")</f>
        <v> </v>
      </c>
    </row>
    <row r="17" spans="2:9" ht="25.5" customHeight="1">
      <c r="B17" s="311" t="s">
        <v>115</v>
      </c>
      <c r="C17" s="309" t="s">
        <v>35</v>
      </c>
      <c r="D17" s="345"/>
      <c r="E17" s="187"/>
      <c r="F17" s="15"/>
      <c r="G17" s="15"/>
      <c r="H17" s="22"/>
      <c r="I17" s="188">
        <f t="shared" si="0"/>
        <v>0</v>
      </c>
    </row>
    <row r="18" spans="2:9" ht="25.5" customHeight="1">
      <c r="B18" s="312"/>
      <c r="C18" s="307" t="s">
        <v>36</v>
      </c>
      <c r="D18" s="344"/>
      <c r="E18" s="189"/>
      <c r="F18" s="14"/>
      <c r="G18" s="14"/>
      <c r="H18" s="19"/>
      <c r="I18" s="157">
        <f t="shared" si="0"/>
        <v>0</v>
      </c>
    </row>
    <row r="19" spans="2:9" ht="25.5" customHeight="1">
      <c r="B19" s="312"/>
      <c r="C19" s="307" t="s">
        <v>18</v>
      </c>
      <c r="D19" s="344"/>
      <c r="E19" s="189" t="s">
        <v>27</v>
      </c>
      <c r="F19" s="26"/>
      <c r="G19" s="26"/>
      <c r="H19" s="27"/>
      <c r="I19" s="168" t="str">
        <f>IF((F17+G17+H17)&lt;&gt;0,(F19*F17+G19*G17+H19*H17)/(F17+G17+H17)," ")</f>
        <v> </v>
      </c>
    </row>
    <row r="20" spans="2:9" ht="25.5" customHeight="1">
      <c r="B20" s="354"/>
      <c r="C20" s="347" t="s">
        <v>37</v>
      </c>
      <c r="D20" s="348"/>
      <c r="E20" s="189"/>
      <c r="F20" s="14"/>
      <c r="G20" s="14"/>
      <c r="H20" s="19"/>
      <c r="I20" s="155">
        <f aca="true" t="shared" si="1" ref="I20:I26">SUM(F20:H20)</f>
        <v>0</v>
      </c>
    </row>
    <row r="21" spans="2:9" ht="25.5" customHeight="1">
      <c r="B21" s="311" t="s">
        <v>212</v>
      </c>
      <c r="C21" s="309" t="s">
        <v>38</v>
      </c>
      <c r="D21" s="345"/>
      <c r="E21" s="191"/>
      <c r="F21" s="13"/>
      <c r="G21" s="13"/>
      <c r="H21" s="21"/>
      <c r="I21" s="192">
        <f t="shared" si="1"/>
        <v>0</v>
      </c>
    </row>
    <row r="22" spans="2:9" ht="25.5" customHeight="1">
      <c r="B22" s="312"/>
      <c r="C22" s="349" t="s">
        <v>198</v>
      </c>
      <c r="D22" s="350"/>
      <c r="E22" s="187"/>
      <c r="F22" s="15"/>
      <c r="G22" s="15"/>
      <c r="H22" s="22"/>
      <c r="I22" s="157">
        <f t="shared" si="1"/>
        <v>0</v>
      </c>
    </row>
    <row r="23" spans="2:9" ht="25.5" customHeight="1">
      <c r="B23" s="354"/>
      <c r="C23" s="331" t="s">
        <v>17</v>
      </c>
      <c r="D23" s="346"/>
      <c r="E23" s="194" t="s">
        <v>27</v>
      </c>
      <c r="F23" s="75"/>
      <c r="G23" s="75"/>
      <c r="H23" s="76"/>
      <c r="I23" s="170" t="str">
        <f>IF((F22+G22++H22)&lt;&gt;0,(F23*F22+G23*G22+H23*H22)/(F22+G22++H22)," ")</f>
        <v> </v>
      </c>
    </row>
    <row r="24" spans="2:9" ht="25.5" customHeight="1">
      <c r="B24" s="311" t="s">
        <v>148</v>
      </c>
      <c r="C24" s="349" t="s">
        <v>39</v>
      </c>
      <c r="D24" s="350"/>
      <c r="E24" s="187"/>
      <c r="F24" s="15"/>
      <c r="G24" s="15"/>
      <c r="H24" s="22"/>
      <c r="I24" s="188">
        <f t="shared" si="1"/>
        <v>0</v>
      </c>
    </row>
    <row r="25" spans="2:9" ht="25.5" customHeight="1">
      <c r="B25" s="312"/>
      <c r="C25" s="307" t="s">
        <v>246</v>
      </c>
      <c r="D25" s="344"/>
      <c r="E25" s="195"/>
      <c r="F25" s="12"/>
      <c r="G25" s="12"/>
      <c r="H25" s="20"/>
      <c r="I25" s="157">
        <f t="shared" si="1"/>
        <v>0</v>
      </c>
    </row>
    <row r="26" spans="2:9" ht="25.5" customHeight="1">
      <c r="B26" s="312"/>
      <c r="C26" s="349" t="s">
        <v>40</v>
      </c>
      <c r="D26" s="350"/>
      <c r="E26" s="187"/>
      <c r="F26" s="15"/>
      <c r="G26" s="15"/>
      <c r="H26" s="22"/>
      <c r="I26" s="188">
        <f t="shared" si="1"/>
        <v>0</v>
      </c>
    </row>
    <row r="27" spans="2:9" ht="30" customHeight="1" thickBot="1">
      <c r="B27" s="359"/>
      <c r="C27" s="315" t="s">
        <v>19</v>
      </c>
      <c r="D27" s="356"/>
      <c r="E27" s="196" t="s">
        <v>27</v>
      </c>
      <c r="F27" s="16"/>
      <c r="G27" s="16"/>
      <c r="H27" s="23"/>
      <c r="I27" s="180" t="str">
        <f>IF((F24+G24+H24)&lt;&gt;0,(F27*F24+G27*G24+H27*H24)/(F24+G24+H24)," ")</f>
        <v> </v>
      </c>
    </row>
    <row r="28" ht="14.25" thickTop="1">
      <c r="B28" s="143" t="s">
        <v>74</v>
      </c>
    </row>
  </sheetData>
  <sheetProtection/>
  <mergeCells count="23">
    <mergeCell ref="C27:D27"/>
    <mergeCell ref="C19:D19"/>
    <mergeCell ref="B11:B16"/>
    <mergeCell ref="C17:D17"/>
    <mergeCell ref="C11:C14"/>
    <mergeCell ref="B24:B27"/>
    <mergeCell ref="C26:D26"/>
    <mergeCell ref="B7:I7"/>
    <mergeCell ref="I9:I10"/>
    <mergeCell ref="F9:H9"/>
    <mergeCell ref="E9:E10"/>
    <mergeCell ref="C22:D22"/>
    <mergeCell ref="C15:D15"/>
    <mergeCell ref="B21:B23"/>
    <mergeCell ref="B9:D10"/>
    <mergeCell ref="B17:B20"/>
    <mergeCell ref="C16:D16"/>
    <mergeCell ref="C21:D21"/>
    <mergeCell ref="C23:D23"/>
    <mergeCell ref="C20:D20"/>
    <mergeCell ref="C25:D25"/>
    <mergeCell ref="C18:D18"/>
    <mergeCell ref="C24:D24"/>
  </mergeCells>
  <printOptions horizontalCentered="1"/>
  <pageMargins left="0.75" right="0.75" top="1" bottom="1" header="0.5" footer="0.5"/>
  <pageSetup horizontalDpi="600" verticalDpi="600" orientation="landscape" paperSize="9" scale="69" r:id="rId1"/>
  <headerFooter alignWithMargins="0">
    <oddFooter>&amp;CСтрана &amp;P од &amp;N</oddFooter>
  </headerFooter>
</worksheet>
</file>

<file path=xl/worksheets/sheet5.xml><?xml version="1.0" encoding="utf-8"?>
<worksheet xmlns="http://schemas.openxmlformats.org/spreadsheetml/2006/main" xmlns:r="http://schemas.openxmlformats.org/officeDocument/2006/relationships">
  <dimension ref="A1:I22"/>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11.57421875" style="143" customWidth="1"/>
    <col min="3" max="3" width="10.28125" style="143" customWidth="1"/>
    <col min="4" max="4" width="40.57421875" style="143" customWidth="1"/>
    <col min="5" max="9" width="11.71093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321" t="str">
        <f>+CONCATENATE("Табела ЕТK-4-3. Искључење објеката са дистрибутивног система у периоду ",'Poc.strana'!C25,". године")</f>
        <v>Табела ЕТK-4-3. Искључење објеката са дистрибутивног система у периоду . године</v>
      </c>
      <c r="C7" s="322"/>
      <c r="D7" s="322"/>
      <c r="E7" s="322"/>
      <c r="F7" s="322"/>
      <c r="G7" s="322"/>
      <c r="H7" s="322"/>
      <c r="I7" s="322"/>
    </row>
    <row r="8" ht="14.25" thickBot="1"/>
    <row r="9" spans="2:9" ht="14.25" thickTop="1">
      <c r="B9" s="333" t="s">
        <v>153</v>
      </c>
      <c r="C9" s="334"/>
      <c r="D9" s="335"/>
      <c r="E9" s="323" t="s">
        <v>25</v>
      </c>
      <c r="F9" s="343" t="s">
        <v>12</v>
      </c>
      <c r="G9" s="343"/>
      <c r="H9" s="343"/>
      <c r="I9" s="305" t="s">
        <v>11</v>
      </c>
    </row>
    <row r="10" spans="2:9" ht="13.5">
      <c r="B10" s="336"/>
      <c r="C10" s="337"/>
      <c r="D10" s="338"/>
      <c r="E10" s="351"/>
      <c r="F10" s="147" t="s">
        <v>13</v>
      </c>
      <c r="G10" s="148" t="s">
        <v>14</v>
      </c>
      <c r="H10" s="149" t="s">
        <v>15</v>
      </c>
      <c r="I10" s="360"/>
    </row>
    <row r="11" spans="2:9" ht="25.5" customHeight="1">
      <c r="B11" s="311" t="s">
        <v>116</v>
      </c>
      <c r="C11" s="357" t="s">
        <v>41</v>
      </c>
      <c r="D11" s="173" t="s">
        <v>163</v>
      </c>
      <c r="E11" s="182"/>
      <c r="F11" s="13"/>
      <c r="G11" s="13"/>
      <c r="H11" s="21"/>
      <c r="I11" s="152">
        <f>SUM(F11:H11)</f>
        <v>0</v>
      </c>
    </row>
    <row r="12" spans="2:9" ht="25.5" customHeight="1">
      <c r="B12" s="364"/>
      <c r="C12" s="330"/>
      <c r="D12" s="158" t="s">
        <v>70</v>
      </c>
      <c r="E12" s="183"/>
      <c r="F12" s="12"/>
      <c r="G12" s="12"/>
      <c r="H12" s="20"/>
      <c r="I12" s="157">
        <f>SUM(F12:H12)</f>
        <v>0</v>
      </c>
    </row>
    <row r="13" spans="2:9" ht="25.5" customHeight="1">
      <c r="B13" s="364"/>
      <c r="C13" s="330"/>
      <c r="D13" s="175" t="s">
        <v>149</v>
      </c>
      <c r="E13" s="184"/>
      <c r="F13" s="24"/>
      <c r="G13" s="24"/>
      <c r="H13" s="25"/>
      <c r="I13" s="161">
        <f>SUM(F13:H13)</f>
        <v>0</v>
      </c>
    </row>
    <row r="14" spans="2:9" ht="25.5" customHeight="1">
      <c r="B14" s="364"/>
      <c r="C14" s="324"/>
      <c r="D14" s="282" t="s">
        <v>11</v>
      </c>
      <c r="E14" s="197"/>
      <c r="F14" s="163">
        <f>SUM(F11:F13)</f>
        <v>0</v>
      </c>
      <c r="G14" s="163">
        <f>SUM(G11:G13)</f>
        <v>0</v>
      </c>
      <c r="H14" s="164">
        <f>SUM(H11:H13)</f>
        <v>0</v>
      </c>
      <c r="I14" s="177">
        <f>SUM(F14:H14)</f>
        <v>0</v>
      </c>
    </row>
    <row r="15" spans="2:9" ht="25.5" customHeight="1">
      <c r="B15" s="365"/>
      <c r="C15" s="362" t="s">
        <v>164</v>
      </c>
      <c r="D15" s="363"/>
      <c r="E15" s="184" t="s">
        <v>27</v>
      </c>
      <c r="F15" s="106"/>
      <c r="G15" s="106"/>
      <c r="H15" s="107"/>
      <c r="I15" s="198" t="str">
        <f>IF((F11+G11+H11)&lt;&gt;0,(F15*F11+G15*G11+H15*H11)/(F11+G11+H11)," ")</f>
        <v> </v>
      </c>
    </row>
    <row r="16" spans="2:9" ht="25.5" customHeight="1">
      <c r="B16" s="311" t="s">
        <v>21</v>
      </c>
      <c r="C16" s="309" t="s">
        <v>165</v>
      </c>
      <c r="D16" s="361"/>
      <c r="E16" s="191"/>
      <c r="F16" s="108"/>
      <c r="G16" s="108"/>
      <c r="H16" s="109"/>
      <c r="I16" s="199">
        <f>SUM(F16:H16)</f>
        <v>0</v>
      </c>
    </row>
    <row r="17" spans="2:9" ht="25.5" customHeight="1">
      <c r="B17" s="312"/>
      <c r="C17" s="307" t="s">
        <v>196</v>
      </c>
      <c r="D17" s="342"/>
      <c r="E17" s="187"/>
      <c r="F17" s="110"/>
      <c r="G17" s="110"/>
      <c r="H17" s="111"/>
      <c r="I17" s="199">
        <f>SUM(F17:H17)</f>
        <v>0</v>
      </c>
    </row>
    <row r="18" spans="2:9" ht="25.5" customHeight="1">
      <c r="B18" s="312"/>
      <c r="C18" s="307" t="s">
        <v>20</v>
      </c>
      <c r="D18" s="342"/>
      <c r="E18" s="195" t="s">
        <v>27</v>
      </c>
      <c r="F18" s="106"/>
      <c r="G18" s="106"/>
      <c r="H18" s="107"/>
      <c r="I18" s="200" t="str">
        <f>IF((F16+G16+H16)&lt;&gt;0,(F18*F16+G18*G16+H18*H16)/(F16+G16+H16)," ")</f>
        <v> </v>
      </c>
    </row>
    <row r="19" spans="2:9" ht="25.5" customHeight="1">
      <c r="B19" s="312"/>
      <c r="C19" s="307" t="s">
        <v>42</v>
      </c>
      <c r="D19" s="342"/>
      <c r="E19" s="195"/>
      <c r="F19" s="112"/>
      <c r="G19" s="112"/>
      <c r="H19" s="113"/>
      <c r="I19" s="201">
        <f>SUM(F19:H19)</f>
        <v>0</v>
      </c>
    </row>
    <row r="20" spans="2:9" ht="25.5" customHeight="1" thickBot="1">
      <c r="B20" s="314"/>
      <c r="C20" s="315" t="s">
        <v>22</v>
      </c>
      <c r="D20" s="356"/>
      <c r="E20" s="196" t="s">
        <v>27</v>
      </c>
      <c r="F20" s="114"/>
      <c r="G20" s="114"/>
      <c r="H20" s="115"/>
      <c r="I20" s="202" t="str">
        <f>IF((F19+G19+H19)&lt;&gt;0,(F20*F19+G20*G19+H20*H19)/(F19+G19+H19)," ")</f>
        <v> </v>
      </c>
    </row>
    <row r="21" ht="14.25" thickTop="1"/>
    <row r="22" ht="13.5">
      <c r="B22" s="143" t="s">
        <v>78</v>
      </c>
    </row>
  </sheetData>
  <sheetProtection/>
  <mergeCells count="14">
    <mergeCell ref="C19:D19"/>
    <mergeCell ref="C20:D20"/>
    <mergeCell ref="B16:B20"/>
    <mergeCell ref="C11:C14"/>
    <mergeCell ref="C16:D16"/>
    <mergeCell ref="C15:D15"/>
    <mergeCell ref="B11:B15"/>
    <mergeCell ref="F9:H9"/>
    <mergeCell ref="B7:I7"/>
    <mergeCell ref="C18:D18"/>
    <mergeCell ref="E9:E10"/>
    <mergeCell ref="I9:I10"/>
    <mergeCell ref="C17:D17"/>
    <mergeCell ref="B9:D10"/>
  </mergeCells>
  <printOptions horizontalCentered="1"/>
  <pageMargins left="0.75" right="0.75" top="1" bottom="1" header="0.5" footer="0.5"/>
  <pageSetup horizontalDpi="600" verticalDpi="600" orientation="landscape" paperSize="9" scale="69" r:id="rId1"/>
  <headerFooter alignWithMargins="0">
    <oddFooter>&amp;CСтрана &amp;P од &amp;N</oddFooter>
  </headerFooter>
</worksheet>
</file>

<file path=xl/worksheets/sheet6.xml><?xml version="1.0" encoding="utf-8"?>
<worksheet xmlns="http://schemas.openxmlformats.org/spreadsheetml/2006/main" xmlns:r="http://schemas.openxmlformats.org/officeDocument/2006/relationships">
  <dimension ref="A1:L37"/>
  <sheetViews>
    <sheetView zoomScale="85" zoomScaleNormal="85" zoomScaleSheetLayoutView="75" zoomScalePageLayoutView="0" workbookViewId="0" topLeftCell="A1">
      <selection activeCell="A1" sqref="A1"/>
    </sheetView>
  </sheetViews>
  <sheetFormatPr defaultColWidth="9.140625" defaultRowHeight="12.75"/>
  <cols>
    <col min="1" max="1" width="3.7109375" style="143" customWidth="1"/>
    <col min="2" max="2" width="15.28125" style="143" customWidth="1"/>
    <col min="3" max="3" width="8.28125" style="143" customWidth="1"/>
    <col min="4" max="4" width="9.7109375" style="143" customWidth="1"/>
    <col min="5" max="5" width="49.28125" style="143" customWidth="1"/>
    <col min="6" max="11" width="11.7109375" style="143" customWidth="1"/>
    <col min="12"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1:12" ht="13.5">
      <c r="A7" s="144"/>
      <c r="B7" s="321" t="str">
        <f>+CONCATENATE("Табела ЕТK-4-4. Испитивањe и контрола мерних уређаја у периоду ",'Poc.strana'!C25,". године")</f>
        <v>Табела ЕТK-4-4. Испитивањe и контрола мерних уређаја у периоду . године</v>
      </c>
      <c r="C7" s="322"/>
      <c r="D7" s="322"/>
      <c r="E7" s="322"/>
      <c r="F7" s="322"/>
      <c r="G7" s="322"/>
      <c r="H7" s="322"/>
      <c r="I7" s="322"/>
      <c r="J7" s="322"/>
      <c r="K7" s="322"/>
      <c r="L7" s="145"/>
    </row>
    <row r="8" ht="14.25" thickBot="1"/>
    <row r="9" spans="2:11" ht="15" customHeight="1" thickTop="1">
      <c r="B9" s="333" t="s">
        <v>153</v>
      </c>
      <c r="C9" s="334"/>
      <c r="D9" s="334"/>
      <c r="E9" s="335"/>
      <c r="F9" s="369" t="s">
        <v>25</v>
      </c>
      <c r="G9" s="374" t="s">
        <v>43</v>
      </c>
      <c r="H9" s="375"/>
      <c r="I9" s="375"/>
      <c r="J9" s="376"/>
      <c r="K9" s="305" t="s">
        <v>11</v>
      </c>
    </row>
    <row r="10" spans="2:11" ht="25.5" customHeight="1">
      <c r="B10" s="336"/>
      <c r="C10" s="337"/>
      <c r="D10" s="337"/>
      <c r="E10" s="338"/>
      <c r="F10" s="370"/>
      <c r="G10" s="149" t="s">
        <v>13</v>
      </c>
      <c r="H10" s="149" t="s">
        <v>14</v>
      </c>
      <c r="I10" s="149" t="s">
        <v>15</v>
      </c>
      <c r="J10" s="203" t="s">
        <v>44</v>
      </c>
      <c r="K10" s="360"/>
    </row>
    <row r="11" spans="2:11" ht="42" customHeight="1">
      <c r="B11" s="311" t="s">
        <v>117</v>
      </c>
      <c r="C11" s="309" t="s">
        <v>81</v>
      </c>
      <c r="D11" s="382"/>
      <c r="E11" s="310"/>
      <c r="F11" s="204"/>
      <c r="G11" s="29"/>
      <c r="H11" s="29"/>
      <c r="I11" s="29"/>
      <c r="J11" s="29"/>
      <c r="K11" s="152">
        <f aca="true" t="shared" si="0" ref="K11:K17">SUM(G11:J11)</f>
        <v>0</v>
      </c>
    </row>
    <row r="12" spans="2:11" ht="36" customHeight="1">
      <c r="B12" s="354"/>
      <c r="C12" s="307" t="s">
        <v>80</v>
      </c>
      <c r="D12" s="381"/>
      <c r="E12" s="308"/>
      <c r="F12" s="205"/>
      <c r="G12" s="30"/>
      <c r="H12" s="30"/>
      <c r="I12" s="30"/>
      <c r="J12" s="30"/>
      <c r="K12" s="157">
        <f t="shared" si="0"/>
        <v>0</v>
      </c>
    </row>
    <row r="13" spans="2:11" ht="25.5" customHeight="1">
      <c r="B13" s="311" t="s">
        <v>82</v>
      </c>
      <c r="C13" s="366" t="s">
        <v>11</v>
      </c>
      <c r="D13" s="367"/>
      <c r="E13" s="368"/>
      <c r="F13" s="206"/>
      <c r="G13" s="29"/>
      <c r="H13" s="29"/>
      <c r="I13" s="29"/>
      <c r="J13" s="29"/>
      <c r="K13" s="152">
        <f t="shared" si="0"/>
        <v>0</v>
      </c>
    </row>
    <row r="14" spans="2:11" ht="25.5" customHeight="1">
      <c r="B14" s="354"/>
      <c r="C14" s="371" t="s">
        <v>83</v>
      </c>
      <c r="D14" s="372"/>
      <c r="E14" s="373"/>
      <c r="F14" s="207"/>
      <c r="G14" s="31"/>
      <c r="H14" s="31"/>
      <c r="I14" s="31"/>
      <c r="J14" s="31"/>
      <c r="K14" s="161">
        <f t="shared" si="0"/>
        <v>0</v>
      </c>
    </row>
    <row r="15" spans="2:11" ht="25.5" customHeight="1">
      <c r="B15" s="311" t="s">
        <v>87</v>
      </c>
      <c r="C15" s="366" t="s">
        <v>88</v>
      </c>
      <c r="D15" s="367"/>
      <c r="E15" s="368"/>
      <c r="F15" s="206"/>
      <c r="G15" s="29"/>
      <c r="H15" s="29"/>
      <c r="I15" s="29"/>
      <c r="J15" s="29"/>
      <c r="K15" s="152">
        <f t="shared" si="0"/>
        <v>0</v>
      </c>
    </row>
    <row r="16" spans="2:11" ht="25.5" customHeight="1">
      <c r="B16" s="354"/>
      <c r="C16" s="371" t="s">
        <v>90</v>
      </c>
      <c r="D16" s="372"/>
      <c r="E16" s="373"/>
      <c r="F16" s="207"/>
      <c r="G16" s="31"/>
      <c r="H16" s="31"/>
      <c r="I16" s="31"/>
      <c r="J16" s="31"/>
      <c r="K16" s="161">
        <f t="shared" si="0"/>
        <v>0</v>
      </c>
    </row>
    <row r="17" spans="2:11" ht="25.5" customHeight="1">
      <c r="B17" s="311" t="s">
        <v>150</v>
      </c>
      <c r="C17" s="328" t="s">
        <v>45</v>
      </c>
      <c r="D17" s="309" t="s">
        <v>84</v>
      </c>
      <c r="E17" s="345"/>
      <c r="F17" s="206"/>
      <c r="G17" s="29"/>
      <c r="H17" s="29"/>
      <c r="I17" s="29"/>
      <c r="J17" s="29"/>
      <c r="K17" s="152">
        <f t="shared" si="0"/>
        <v>0</v>
      </c>
    </row>
    <row r="18" spans="2:11" ht="25.5" customHeight="1">
      <c r="B18" s="364"/>
      <c r="C18" s="379"/>
      <c r="D18" s="349" t="s">
        <v>46</v>
      </c>
      <c r="E18" s="350"/>
      <c r="F18" s="208"/>
      <c r="G18" s="32"/>
      <c r="H18" s="32"/>
      <c r="I18" s="32"/>
      <c r="J18" s="32"/>
      <c r="K18" s="188">
        <f aca="true" t="shared" si="1" ref="K18:K31">SUM(G18:J18)</f>
        <v>0</v>
      </c>
    </row>
    <row r="19" spans="2:11" ht="25.5" customHeight="1">
      <c r="B19" s="364"/>
      <c r="C19" s="379"/>
      <c r="D19" s="307" t="s">
        <v>47</v>
      </c>
      <c r="E19" s="344"/>
      <c r="F19" s="209"/>
      <c r="G19" s="30"/>
      <c r="H19" s="30"/>
      <c r="I19" s="30"/>
      <c r="J19" s="30"/>
      <c r="K19" s="157">
        <f t="shared" si="1"/>
        <v>0</v>
      </c>
    </row>
    <row r="20" spans="2:11" ht="25.5" customHeight="1">
      <c r="B20" s="364"/>
      <c r="C20" s="380"/>
      <c r="D20" s="331" t="s">
        <v>48</v>
      </c>
      <c r="E20" s="346"/>
      <c r="F20" s="207"/>
      <c r="G20" s="31"/>
      <c r="H20" s="31"/>
      <c r="I20" s="31"/>
      <c r="J20" s="31"/>
      <c r="K20" s="161">
        <f t="shared" si="1"/>
        <v>0</v>
      </c>
    </row>
    <row r="21" spans="2:11" ht="25.5" customHeight="1">
      <c r="B21" s="364"/>
      <c r="C21" s="328" t="s">
        <v>49</v>
      </c>
      <c r="D21" s="328" t="s">
        <v>50</v>
      </c>
      <c r="E21" s="173" t="s">
        <v>51</v>
      </c>
      <c r="F21" s="206"/>
      <c r="G21" s="29"/>
      <c r="H21" s="29"/>
      <c r="I21" s="29"/>
      <c r="J21" s="29"/>
      <c r="K21" s="152">
        <f t="shared" si="1"/>
        <v>0</v>
      </c>
    </row>
    <row r="22" spans="2:11" ht="25.5" customHeight="1">
      <c r="B22" s="364"/>
      <c r="C22" s="330"/>
      <c r="D22" s="330"/>
      <c r="E22" s="156" t="s">
        <v>46</v>
      </c>
      <c r="F22" s="208"/>
      <c r="G22" s="32"/>
      <c r="H22" s="32"/>
      <c r="I22" s="32"/>
      <c r="J22" s="32"/>
      <c r="K22" s="188">
        <f t="shared" si="1"/>
        <v>0</v>
      </c>
    </row>
    <row r="23" spans="2:11" ht="25.5" customHeight="1">
      <c r="B23" s="364"/>
      <c r="C23" s="330"/>
      <c r="D23" s="330"/>
      <c r="E23" s="158" t="s">
        <v>47</v>
      </c>
      <c r="F23" s="209"/>
      <c r="G23" s="30"/>
      <c r="H23" s="30"/>
      <c r="I23" s="30"/>
      <c r="J23" s="30"/>
      <c r="K23" s="157">
        <f t="shared" si="1"/>
        <v>0</v>
      </c>
    </row>
    <row r="24" spans="2:11" ht="25.5" customHeight="1">
      <c r="B24" s="364"/>
      <c r="C24" s="330"/>
      <c r="D24" s="324"/>
      <c r="E24" s="158" t="s">
        <v>48</v>
      </c>
      <c r="F24" s="209"/>
      <c r="G24" s="30"/>
      <c r="H24" s="30"/>
      <c r="I24" s="30"/>
      <c r="J24" s="30"/>
      <c r="K24" s="157">
        <f t="shared" si="1"/>
        <v>0</v>
      </c>
    </row>
    <row r="25" spans="2:11" ht="25.5" customHeight="1">
      <c r="B25" s="364"/>
      <c r="C25" s="330"/>
      <c r="D25" s="328" t="s">
        <v>52</v>
      </c>
      <c r="E25" s="173" t="s">
        <v>51</v>
      </c>
      <c r="F25" s="206"/>
      <c r="G25" s="29"/>
      <c r="H25" s="29"/>
      <c r="I25" s="29"/>
      <c r="J25" s="29"/>
      <c r="K25" s="152">
        <f t="shared" si="1"/>
        <v>0</v>
      </c>
    </row>
    <row r="26" spans="2:11" ht="25.5" customHeight="1">
      <c r="B26" s="364"/>
      <c r="C26" s="330"/>
      <c r="D26" s="330"/>
      <c r="E26" s="156" t="s">
        <v>46</v>
      </c>
      <c r="F26" s="208"/>
      <c r="G26" s="32"/>
      <c r="H26" s="32"/>
      <c r="I26" s="32"/>
      <c r="J26" s="32"/>
      <c r="K26" s="188">
        <f t="shared" si="1"/>
        <v>0</v>
      </c>
    </row>
    <row r="27" spans="2:11" ht="25.5" customHeight="1">
      <c r="B27" s="364"/>
      <c r="C27" s="330"/>
      <c r="D27" s="330"/>
      <c r="E27" s="158" t="s">
        <v>47</v>
      </c>
      <c r="F27" s="209"/>
      <c r="G27" s="30"/>
      <c r="H27" s="30"/>
      <c r="I27" s="30"/>
      <c r="J27" s="30"/>
      <c r="K27" s="157">
        <f t="shared" si="1"/>
        <v>0</v>
      </c>
    </row>
    <row r="28" spans="2:11" ht="25.5" customHeight="1">
      <c r="B28" s="364"/>
      <c r="C28" s="330"/>
      <c r="D28" s="324"/>
      <c r="E28" s="175" t="s">
        <v>48</v>
      </c>
      <c r="F28" s="207"/>
      <c r="G28" s="31"/>
      <c r="H28" s="31"/>
      <c r="I28" s="31"/>
      <c r="J28" s="31"/>
      <c r="K28" s="161">
        <f t="shared" si="1"/>
        <v>0</v>
      </c>
    </row>
    <row r="29" spans="2:11" ht="25.5" customHeight="1">
      <c r="B29" s="365"/>
      <c r="C29" s="324"/>
      <c r="D29" s="377" t="s">
        <v>53</v>
      </c>
      <c r="E29" s="378"/>
      <c r="F29" s="210"/>
      <c r="G29" s="33"/>
      <c r="H29" s="33"/>
      <c r="I29" s="33"/>
      <c r="J29" s="33"/>
      <c r="K29" s="165">
        <f>SUM(G29:J29)</f>
        <v>0</v>
      </c>
    </row>
    <row r="30" spans="2:11" ht="25.5" customHeight="1">
      <c r="B30" s="311" t="s">
        <v>151</v>
      </c>
      <c r="C30" s="309" t="s">
        <v>54</v>
      </c>
      <c r="D30" s="382"/>
      <c r="E30" s="310"/>
      <c r="F30" s="204"/>
      <c r="G30" s="29"/>
      <c r="H30" s="29"/>
      <c r="I30" s="29"/>
      <c r="J30" s="29"/>
      <c r="K30" s="152">
        <f t="shared" si="1"/>
        <v>0</v>
      </c>
    </row>
    <row r="31" spans="2:11" ht="25.5" customHeight="1">
      <c r="B31" s="312"/>
      <c r="C31" s="307" t="s">
        <v>55</v>
      </c>
      <c r="D31" s="381"/>
      <c r="E31" s="308"/>
      <c r="F31" s="205"/>
      <c r="G31" s="30"/>
      <c r="H31" s="30"/>
      <c r="I31" s="30"/>
      <c r="J31" s="30"/>
      <c r="K31" s="157">
        <f t="shared" si="1"/>
        <v>0</v>
      </c>
    </row>
    <row r="32" spans="2:11" ht="25.5" customHeight="1">
      <c r="B32" s="312"/>
      <c r="C32" s="347" t="s">
        <v>16</v>
      </c>
      <c r="D32" s="390"/>
      <c r="E32" s="391"/>
      <c r="F32" s="211" t="s">
        <v>27</v>
      </c>
      <c r="G32" s="35"/>
      <c r="H32" s="35"/>
      <c r="I32" s="35"/>
      <c r="J32" s="35"/>
      <c r="K32" s="168" t="str">
        <f>IF((G30+H30+I30+J30)&lt;&gt;0,(G32*G30+H32*H30+I32*I30+J32*J30)/(G30+H30+I30+J30)," ")</f>
        <v> </v>
      </c>
    </row>
    <row r="33" spans="2:11" ht="25.5" customHeight="1">
      <c r="B33" s="311" t="s">
        <v>89</v>
      </c>
      <c r="C33" s="384" t="s">
        <v>118</v>
      </c>
      <c r="D33" s="385"/>
      <c r="E33" s="385"/>
      <c r="F33" s="212"/>
      <c r="G33" s="36"/>
      <c r="H33" s="36"/>
      <c r="I33" s="36"/>
      <c r="J33" s="36"/>
      <c r="K33" s="152">
        <f>SUM(G33:J33)</f>
        <v>0</v>
      </c>
    </row>
    <row r="34" spans="2:11" ht="25.5" customHeight="1">
      <c r="B34" s="312"/>
      <c r="C34" s="386" t="s">
        <v>85</v>
      </c>
      <c r="D34" s="387"/>
      <c r="E34" s="387"/>
      <c r="F34" s="167"/>
      <c r="G34" s="37"/>
      <c r="H34" s="37"/>
      <c r="I34" s="37"/>
      <c r="J34" s="37"/>
      <c r="K34" s="157">
        <f>SUM(G34:J34)</f>
        <v>0</v>
      </c>
    </row>
    <row r="35" spans="2:11" ht="25.5" customHeight="1" thickBot="1">
      <c r="B35" s="359"/>
      <c r="C35" s="388" t="s">
        <v>86</v>
      </c>
      <c r="D35" s="389"/>
      <c r="E35" s="389"/>
      <c r="F35" s="179"/>
      <c r="G35" s="38"/>
      <c r="H35" s="38"/>
      <c r="I35" s="38"/>
      <c r="J35" s="38"/>
      <c r="K35" s="214">
        <f>SUM(G35:J35)</f>
        <v>0</v>
      </c>
    </row>
    <row r="36" ht="14.25" thickTop="1"/>
    <row r="37" spans="2:11" ht="109.5" customHeight="1">
      <c r="B37" s="304" t="s">
        <v>152</v>
      </c>
      <c r="C37" s="383"/>
      <c r="D37" s="383"/>
      <c r="E37" s="383"/>
      <c r="F37" s="383"/>
      <c r="G37" s="383"/>
      <c r="H37" s="322"/>
      <c r="I37" s="322"/>
      <c r="J37" s="322"/>
      <c r="K37" s="322"/>
    </row>
  </sheetData>
  <sheetProtection/>
  <mergeCells count="33">
    <mergeCell ref="B37:K37"/>
    <mergeCell ref="B17:B29"/>
    <mergeCell ref="B33:B35"/>
    <mergeCell ref="C33:E33"/>
    <mergeCell ref="C34:E34"/>
    <mergeCell ref="C35:E35"/>
    <mergeCell ref="C32:E32"/>
    <mergeCell ref="B30:B32"/>
    <mergeCell ref="C21:C29"/>
    <mergeCell ref="D20:E20"/>
    <mergeCell ref="C31:E31"/>
    <mergeCell ref="C30:E30"/>
    <mergeCell ref="C11:E11"/>
    <mergeCell ref="C12:E12"/>
    <mergeCell ref="D19:E19"/>
    <mergeCell ref="C13:E13"/>
    <mergeCell ref="D17:E17"/>
    <mergeCell ref="G9:J9"/>
    <mergeCell ref="D25:D28"/>
    <mergeCell ref="D29:E29"/>
    <mergeCell ref="D21:D24"/>
    <mergeCell ref="C17:C20"/>
    <mergeCell ref="B9:E10"/>
    <mergeCell ref="B7:K7"/>
    <mergeCell ref="K9:K10"/>
    <mergeCell ref="D18:E18"/>
    <mergeCell ref="B15:B16"/>
    <mergeCell ref="C15:E15"/>
    <mergeCell ref="F9:F10"/>
    <mergeCell ref="C16:E16"/>
    <mergeCell ref="B13:B14"/>
    <mergeCell ref="C14:E14"/>
    <mergeCell ref="B11:B12"/>
  </mergeCells>
  <printOptions horizontalCentered="1"/>
  <pageMargins left="0.75" right="0.75" top="0.66" bottom="0.66" header="0.5" footer="0.5"/>
  <pageSetup horizontalDpi="600" verticalDpi="600" orientation="landscape" paperSize="9" scale="55" r:id="rId1"/>
  <headerFooter alignWithMargins="0">
    <oddFooter>&amp;CСтрана &amp;P од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SheetLayoutView="75" zoomScalePageLayoutView="0" workbookViewId="0" topLeftCell="A7">
      <selection activeCell="A1" sqref="A1"/>
    </sheetView>
  </sheetViews>
  <sheetFormatPr defaultColWidth="9.140625" defaultRowHeight="12.75"/>
  <cols>
    <col min="1" max="1" width="3.7109375" style="143" customWidth="1"/>
    <col min="2" max="2" width="26.8515625" style="143" customWidth="1"/>
    <col min="3" max="3" width="35.57421875" style="143" customWidth="1"/>
    <col min="4" max="8" width="11.7109375" style="143" customWidth="1"/>
    <col min="9" max="9" width="9.57421875" style="143" customWidth="1"/>
    <col min="10"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1:9" ht="13.5">
      <c r="A7" s="144"/>
      <c r="B7" s="394" t="str">
        <f>+CONCATENATE("Табела ЕТK-4-6. Сметње у испоруци електричне енергије у периоду ",'Poc.strana'!C25,". године")</f>
        <v>Табела ЕТK-4-6. Сметње у испоруци електричне енергије у периоду . године</v>
      </c>
      <c r="C7" s="394"/>
      <c r="D7" s="395"/>
      <c r="E7" s="395"/>
      <c r="F7" s="395"/>
      <c r="G7" s="395"/>
      <c r="H7" s="395"/>
      <c r="I7" s="145"/>
    </row>
    <row r="8" ht="14.25" thickBot="1"/>
    <row r="9" spans="2:8" ht="15" customHeight="1" thickTop="1">
      <c r="B9" s="333" t="s">
        <v>153</v>
      </c>
      <c r="C9" s="397"/>
      <c r="D9" s="323" t="s">
        <v>25</v>
      </c>
      <c r="E9" s="343" t="s">
        <v>12</v>
      </c>
      <c r="F9" s="343"/>
      <c r="G9" s="343"/>
      <c r="H9" s="305" t="s">
        <v>11</v>
      </c>
    </row>
    <row r="10" spans="2:8" ht="15" customHeight="1">
      <c r="B10" s="398"/>
      <c r="C10" s="399"/>
      <c r="D10" s="324"/>
      <c r="E10" s="147" t="s">
        <v>13</v>
      </c>
      <c r="F10" s="148" t="s">
        <v>14</v>
      </c>
      <c r="G10" s="149" t="s">
        <v>15</v>
      </c>
      <c r="H10" s="396"/>
    </row>
    <row r="11" spans="2:8" ht="30" customHeight="1">
      <c r="B11" s="311" t="s">
        <v>166</v>
      </c>
      <c r="C11" s="173" t="s">
        <v>92</v>
      </c>
      <c r="D11" s="215"/>
      <c r="E11" s="13"/>
      <c r="F11" s="13"/>
      <c r="G11" s="21"/>
      <c r="H11" s="152">
        <f>SUM(E11:G11)</f>
        <v>0</v>
      </c>
    </row>
    <row r="12" spans="2:8" ht="30" customHeight="1">
      <c r="B12" s="312"/>
      <c r="C12" s="158" t="s">
        <v>96</v>
      </c>
      <c r="D12" s="216"/>
      <c r="E12" s="12"/>
      <c r="F12" s="12"/>
      <c r="G12" s="20"/>
      <c r="H12" s="157">
        <f>SUM(E12:G12)</f>
        <v>0</v>
      </c>
    </row>
    <row r="13" spans="2:8" ht="30" customHeight="1">
      <c r="B13" s="312"/>
      <c r="C13" s="158" t="s">
        <v>99</v>
      </c>
      <c r="D13" s="216"/>
      <c r="E13" s="12"/>
      <c r="F13" s="12"/>
      <c r="G13" s="20"/>
      <c r="H13" s="157">
        <f>SUM(E13:G13)</f>
        <v>0</v>
      </c>
    </row>
    <row r="14" spans="2:8" ht="30" customHeight="1">
      <c r="B14" s="365"/>
      <c r="C14" s="175" t="s">
        <v>98</v>
      </c>
      <c r="D14" s="217" t="s">
        <v>62</v>
      </c>
      <c r="E14" s="117"/>
      <c r="F14" s="117"/>
      <c r="G14" s="118"/>
      <c r="H14" s="170" t="str">
        <f>IF((E11+F11+G11)&lt;&gt;0,(E14*E11+F14*F11+G14*G11)/(E11+F11+G11)," ")</f>
        <v> </v>
      </c>
    </row>
    <row r="15" spans="2:8" ht="28.5" customHeight="1">
      <c r="B15" s="311" t="s">
        <v>167</v>
      </c>
      <c r="C15" s="193" t="s">
        <v>92</v>
      </c>
      <c r="D15" s="218"/>
      <c r="E15" s="15"/>
      <c r="F15" s="15"/>
      <c r="G15" s="22"/>
      <c r="H15" s="188">
        <f>SUM(E15:G15)</f>
        <v>0</v>
      </c>
    </row>
    <row r="16" spans="2:8" ht="39" customHeight="1">
      <c r="B16" s="313"/>
      <c r="C16" s="193" t="s">
        <v>91</v>
      </c>
      <c r="D16" s="219" t="s">
        <v>27</v>
      </c>
      <c r="E16" s="106"/>
      <c r="F16" s="106"/>
      <c r="G16" s="107"/>
      <c r="H16" s="168" t="str">
        <f>IF((E15+F15+G15)&lt;&gt;0,(E16*E15+F16*F15+G16*G15)/(E15+F15+G15)," ")</f>
        <v> </v>
      </c>
    </row>
    <row r="17" spans="2:8" ht="28.5" customHeight="1">
      <c r="B17" s="313"/>
      <c r="C17" s="220" t="s">
        <v>93</v>
      </c>
      <c r="D17" s="221"/>
      <c r="E17" s="12"/>
      <c r="F17" s="12"/>
      <c r="G17" s="20"/>
      <c r="H17" s="157">
        <f>SUM(E17:G17)</f>
        <v>0</v>
      </c>
    </row>
    <row r="18" spans="2:8" ht="28.5" customHeight="1">
      <c r="B18" s="313"/>
      <c r="C18" s="158" t="s">
        <v>94</v>
      </c>
      <c r="D18" s="195"/>
      <c r="E18" s="12"/>
      <c r="F18" s="12"/>
      <c r="G18" s="20"/>
      <c r="H18" s="157">
        <f>SUM(E18:G18)</f>
        <v>0</v>
      </c>
    </row>
    <row r="19" spans="2:8" ht="28.5" customHeight="1">
      <c r="B19" s="313"/>
      <c r="C19" s="190" t="s">
        <v>56</v>
      </c>
      <c r="D19" s="222" t="s">
        <v>27</v>
      </c>
      <c r="E19" s="116"/>
      <c r="F19" s="116"/>
      <c r="G19" s="116"/>
      <c r="H19" s="223" t="str">
        <f>IF((E18+F18+G18)&lt;&gt;0,(E19*E18+F19*F18+G19*G18)/(E18+F18+G18)," ")</f>
        <v> </v>
      </c>
    </row>
    <row r="20" spans="2:8" ht="28.5" customHeight="1">
      <c r="B20" s="313"/>
      <c r="C20" s="166" t="s">
        <v>57</v>
      </c>
      <c r="D20" s="219"/>
      <c r="E20" s="12"/>
      <c r="F20" s="12"/>
      <c r="G20" s="12"/>
      <c r="H20" s="157">
        <f>SUM(E20:G20)</f>
        <v>0</v>
      </c>
    </row>
    <row r="21" spans="2:8" ht="28.5" customHeight="1">
      <c r="B21" s="313"/>
      <c r="C21" s="224" t="s">
        <v>58</v>
      </c>
      <c r="D21" s="203"/>
      <c r="E21" s="18"/>
      <c r="F21" s="18"/>
      <c r="G21" s="18"/>
      <c r="H21" s="225">
        <f>SUM(E21:G21)</f>
        <v>0</v>
      </c>
    </row>
    <row r="22" spans="2:8" ht="28.5" customHeight="1" thickBot="1">
      <c r="B22" s="314"/>
      <c r="C22" s="178" t="s">
        <v>236</v>
      </c>
      <c r="D22" s="226"/>
      <c r="E22" s="17"/>
      <c r="F22" s="17"/>
      <c r="G22" s="17"/>
      <c r="H22" s="214">
        <f>SUM(E22:G22)</f>
        <v>0</v>
      </c>
    </row>
    <row r="23" ht="14.25" thickTop="1"/>
    <row r="24" spans="2:8" ht="46.5" customHeight="1">
      <c r="B24" s="392" t="s">
        <v>97</v>
      </c>
      <c r="C24" s="393"/>
      <c r="D24" s="393"/>
      <c r="E24" s="393"/>
      <c r="F24" s="393"/>
      <c r="G24" s="393"/>
      <c r="H24" s="393"/>
    </row>
    <row r="26" spans="2:8" ht="27.75" customHeight="1">
      <c r="B26" s="304" t="s">
        <v>95</v>
      </c>
      <c r="C26" s="304"/>
      <c r="D26" s="304"/>
      <c r="E26" s="304"/>
      <c r="F26" s="304"/>
      <c r="G26" s="304"/>
      <c r="H26" s="304"/>
    </row>
  </sheetData>
  <sheetProtection/>
  <mergeCells count="9">
    <mergeCell ref="B15:B22"/>
    <mergeCell ref="B26:H26"/>
    <mergeCell ref="B24:H24"/>
    <mergeCell ref="B7:H7"/>
    <mergeCell ref="E9:G9"/>
    <mergeCell ref="H9:H10"/>
    <mergeCell ref="D9:D10"/>
    <mergeCell ref="B11:B14"/>
    <mergeCell ref="B9:C10"/>
  </mergeCells>
  <printOptions horizontalCentered="1"/>
  <pageMargins left="0.75" right="0.75" top="1" bottom="1" header="0.5" footer="0.5"/>
  <pageSetup fitToHeight="1" fitToWidth="1" horizontalDpi="600" verticalDpi="600" orientation="landscape" paperSize="9" scale="94" r:id="rId1"/>
  <headerFooter alignWithMargins="0">
    <oddFooter>&amp;CСтрана &amp;P од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4">
      <selection activeCell="A4" sqref="A4"/>
    </sheetView>
  </sheetViews>
  <sheetFormatPr defaultColWidth="9.140625" defaultRowHeight="12.75"/>
  <cols>
    <col min="1" max="1" width="3.7109375" style="143" customWidth="1"/>
    <col min="2" max="2" width="12.140625" style="143" customWidth="1"/>
    <col min="3" max="3" width="11.28125" style="143" customWidth="1"/>
    <col min="4" max="4" width="10.28125" style="143" customWidth="1"/>
    <col min="5" max="5" width="10.57421875" style="143" customWidth="1"/>
    <col min="6" max="6" width="10.28125" style="143" customWidth="1"/>
    <col min="7" max="7" width="9.140625" style="143" customWidth="1"/>
    <col min="8" max="9" width="11.28125" style="143" customWidth="1"/>
    <col min="10" max="10" width="10.140625" style="143" customWidth="1"/>
    <col min="11" max="16384" width="9.140625" style="143" customWidth="1"/>
  </cols>
  <sheetData>
    <row r="1" ht="13.5">
      <c r="A1" s="143" t="str">
        <f>+CONCATENATE('Poc.strana'!$A$13)</f>
        <v>АГЕНЦИЈА ЗА ЕНЕРГЕТИКУ РЕПУБЛИКЕ СРБИЈЕ</v>
      </c>
    </row>
    <row r="3" ht="13.5">
      <c r="B3" s="143" t="str">
        <f>+CONCATENATE('Poc.strana'!A22," ",'Poc.strana'!C22)</f>
        <v>Назив енергетског субјекта: </v>
      </c>
    </row>
    <row r="4" ht="13.5">
      <c r="B4" s="143" t="str">
        <f>+CONCATENATE('Poc.strana'!A35," ",'Poc.strana'!C35)</f>
        <v>Датум обраде: </v>
      </c>
    </row>
    <row r="7" spans="2:9" ht="13.5">
      <c r="B7" s="411" t="str">
        <f>+CONCATENATE("Табела ЕТK-4-6. Рачун ",'Poc.strana'!C25,". године")</f>
        <v>Табела ЕТK-4-6. Рачун . године</v>
      </c>
      <c r="C7" s="411"/>
      <c r="D7" s="411"/>
      <c r="E7" s="411"/>
      <c r="F7" s="411"/>
      <c r="G7" s="411"/>
      <c r="H7" s="411"/>
      <c r="I7" s="411"/>
    </row>
    <row r="8" ht="14.25" thickBot="1"/>
    <row r="9" spans="2:10" ht="21.75" customHeight="1" thickTop="1">
      <c r="B9" s="415" t="s">
        <v>153</v>
      </c>
      <c r="C9" s="416"/>
      <c r="D9" s="416"/>
      <c r="E9" s="416"/>
      <c r="F9" s="416"/>
      <c r="G9" s="417"/>
      <c r="H9" s="256" t="s">
        <v>25</v>
      </c>
      <c r="I9" s="255" t="s">
        <v>11</v>
      </c>
      <c r="J9" s="254"/>
    </row>
    <row r="10" spans="2:9" ht="21.75" customHeight="1">
      <c r="B10" s="412" t="s">
        <v>219</v>
      </c>
      <c r="C10" s="413"/>
      <c r="D10" s="413"/>
      <c r="E10" s="413"/>
      <c r="F10" s="413"/>
      <c r="G10" s="413"/>
      <c r="H10" s="413"/>
      <c r="I10" s="414"/>
    </row>
    <row r="11" spans="2:10" ht="21.75" customHeight="1">
      <c r="B11" s="408" t="s">
        <v>217</v>
      </c>
      <c r="C11" s="409"/>
      <c r="D11" s="409"/>
      <c r="E11" s="409"/>
      <c r="F11" s="409"/>
      <c r="G11" s="410"/>
      <c r="H11" s="258"/>
      <c r="I11" s="21"/>
      <c r="J11" s="254"/>
    </row>
    <row r="12" spans="2:10" ht="21.75" customHeight="1">
      <c r="B12" s="408" t="s">
        <v>218</v>
      </c>
      <c r="C12" s="409"/>
      <c r="D12" s="409"/>
      <c r="E12" s="409"/>
      <c r="F12" s="409"/>
      <c r="G12" s="410"/>
      <c r="H12" s="258"/>
      <c r="I12" s="261"/>
      <c r="J12" s="260"/>
    </row>
    <row r="13" spans="1:9" ht="21.75" customHeight="1">
      <c r="A13" s="257"/>
      <c r="B13" s="418" t="s">
        <v>220</v>
      </c>
      <c r="C13" s="352" t="s">
        <v>75</v>
      </c>
      <c r="D13" s="406"/>
      <c r="E13" s="406"/>
      <c r="F13" s="406"/>
      <c r="G13" s="407"/>
      <c r="H13" s="266"/>
      <c r="I13" s="263"/>
    </row>
    <row r="14" spans="1:9" ht="21.75" customHeight="1">
      <c r="A14" s="257"/>
      <c r="B14" s="419"/>
      <c r="C14" s="349"/>
      <c r="D14" s="402"/>
      <c r="E14" s="402"/>
      <c r="F14" s="402"/>
      <c r="G14" s="403"/>
      <c r="H14" s="267" t="s">
        <v>28</v>
      </c>
      <c r="I14" s="272">
        <f>+IF($I$23&gt;0,I13/$I$23,0)</f>
        <v>0</v>
      </c>
    </row>
    <row r="15" spans="1:10" ht="21.75" customHeight="1">
      <c r="A15" s="257"/>
      <c r="B15" s="419"/>
      <c r="C15" s="347" t="s">
        <v>79</v>
      </c>
      <c r="D15" s="400"/>
      <c r="E15" s="400"/>
      <c r="F15" s="400"/>
      <c r="G15" s="401"/>
      <c r="H15" s="268"/>
      <c r="I15" s="264"/>
      <c r="J15" s="260"/>
    </row>
    <row r="16" spans="1:10" ht="21.75" customHeight="1">
      <c r="A16" s="257"/>
      <c r="B16" s="419"/>
      <c r="C16" s="349"/>
      <c r="D16" s="402"/>
      <c r="E16" s="402"/>
      <c r="F16" s="402"/>
      <c r="G16" s="403"/>
      <c r="H16" s="269" t="s">
        <v>28</v>
      </c>
      <c r="I16" s="273">
        <f>+IF($I$23&gt;0,I15/$I$23,0)</f>
        <v>0</v>
      </c>
      <c r="J16" s="260"/>
    </row>
    <row r="17" spans="1:10" ht="21.75" customHeight="1">
      <c r="A17" s="257"/>
      <c r="B17" s="419"/>
      <c r="C17" s="347" t="s">
        <v>232</v>
      </c>
      <c r="D17" s="400"/>
      <c r="E17" s="400"/>
      <c r="F17" s="400"/>
      <c r="G17" s="401"/>
      <c r="H17" s="259"/>
      <c r="I17" s="262"/>
      <c r="J17" s="260"/>
    </row>
    <row r="18" spans="1:10" ht="21.75" customHeight="1">
      <c r="A18" s="257"/>
      <c r="B18" s="419"/>
      <c r="C18" s="349"/>
      <c r="D18" s="402"/>
      <c r="E18" s="402"/>
      <c r="F18" s="402"/>
      <c r="G18" s="403"/>
      <c r="H18" s="205" t="s">
        <v>28</v>
      </c>
      <c r="I18" s="273">
        <f>+IF($I$23&gt;0,I17/$I$23,0)</f>
        <v>0</v>
      </c>
      <c r="J18" s="260"/>
    </row>
    <row r="19" spans="1:10" ht="21.75" customHeight="1">
      <c r="A19" s="257"/>
      <c r="B19" s="419"/>
      <c r="C19" s="347" t="s">
        <v>100</v>
      </c>
      <c r="D19" s="400"/>
      <c r="E19" s="400"/>
      <c r="F19" s="400"/>
      <c r="G19" s="401"/>
      <c r="H19" s="259"/>
      <c r="I19" s="262"/>
      <c r="J19" s="260"/>
    </row>
    <row r="20" spans="1:10" ht="21.75" customHeight="1">
      <c r="A20" s="257"/>
      <c r="B20" s="419"/>
      <c r="C20" s="349"/>
      <c r="D20" s="402"/>
      <c r="E20" s="402"/>
      <c r="F20" s="402"/>
      <c r="G20" s="403"/>
      <c r="H20" s="205" t="s">
        <v>28</v>
      </c>
      <c r="I20" s="273">
        <f>+IF($I$23&gt;0,I19/$I$23,0)</f>
        <v>0</v>
      </c>
      <c r="J20" s="260"/>
    </row>
    <row r="21" spans="1:10" ht="21.75" customHeight="1">
      <c r="A21" s="257"/>
      <c r="B21" s="419"/>
      <c r="C21" s="347" t="s">
        <v>23</v>
      </c>
      <c r="D21" s="400"/>
      <c r="E21" s="400"/>
      <c r="F21" s="400"/>
      <c r="G21" s="401"/>
      <c r="H21" s="259"/>
      <c r="I21" s="265"/>
      <c r="J21" s="260"/>
    </row>
    <row r="22" spans="1:10" ht="21.75" customHeight="1">
      <c r="A22" s="257"/>
      <c r="B22" s="419"/>
      <c r="C22" s="349"/>
      <c r="D22" s="402"/>
      <c r="E22" s="402"/>
      <c r="F22" s="402"/>
      <c r="G22" s="403"/>
      <c r="H22" s="205" t="s">
        <v>28</v>
      </c>
      <c r="I22" s="273">
        <f>+IF($I$23&gt;0,I21/$I$23,0)</f>
        <v>0</v>
      </c>
      <c r="J22" s="260"/>
    </row>
    <row r="23" spans="1:10" ht="21.75" customHeight="1">
      <c r="A23" s="257"/>
      <c r="B23" s="338"/>
      <c r="C23" s="331" t="s">
        <v>11</v>
      </c>
      <c r="D23" s="422"/>
      <c r="E23" s="422"/>
      <c r="F23" s="422"/>
      <c r="G23" s="341"/>
      <c r="H23" s="270"/>
      <c r="I23" s="271">
        <f>SUM(I13+I15+I17+I19+I21)</f>
        <v>0</v>
      </c>
      <c r="J23" s="260"/>
    </row>
    <row r="24" spans="1:10" ht="21.75" customHeight="1">
      <c r="A24" s="257"/>
      <c r="B24" s="404" t="s">
        <v>213</v>
      </c>
      <c r="C24" s="405"/>
      <c r="D24" s="405"/>
      <c r="E24" s="405"/>
      <c r="F24" s="405"/>
      <c r="G24" s="405"/>
      <c r="H24" s="405"/>
      <c r="I24" s="405"/>
      <c r="J24" s="254"/>
    </row>
    <row r="25" spans="2:10" ht="21.75" customHeight="1">
      <c r="B25" s="408" t="s">
        <v>216</v>
      </c>
      <c r="C25" s="409"/>
      <c r="D25" s="409"/>
      <c r="E25" s="409"/>
      <c r="F25" s="409"/>
      <c r="G25" s="409"/>
      <c r="H25" s="410"/>
      <c r="I25" s="22"/>
      <c r="J25" s="254"/>
    </row>
    <row r="26" spans="1:9" ht="21.75" customHeight="1">
      <c r="A26" s="257"/>
      <c r="B26" s="423" t="s">
        <v>214</v>
      </c>
      <c r="C26" s="352" t="s">
        <v>75</v>
      </c>
      <c r="D26" s="406"/>
      <c r="E26" s="406"/>
      <c r="F26" s="406"/>
      <c r="G26" s="407"/>
      <c r="H26" s="266"/>
      <c r="I26" s="263"/>
    </row>
    <row r="27" spans="1:9" ht="21.75" customHeight="1">
      <c r="A27" s="257"/>
      <c r="B27" s="423"/>
      <c r="C27" s="349"/>
      <c r="D27" s="402"/>
      <c r="E27" s="402"/>
      <c r="F27" s="402"/>
      <c r="G27" s="403"/>
      <c r="H27" s="275" t="s">
        <v>28</v>
      </c>
      <c r="I27" s="273">
        <f>+IF($I$36&gt;0,I26/$I$36,0)</f>
        <v>0</v>
      </c>
    </row>
    <row r="28" spans="1:9" ht="21.75" customHeight="1">
      <c r="A28" s="257"/>
      <c r="B28" s="423"/>
      <c r="C28" s="347" t="s">
        <v>79</v>
      </c>
      <c r="D28" s="400"/>
      <c r="E28" s="400"/>
      <c r="F28" s="400"/>
      <c r="G28" s="401"/>
      <c r="H28" s="276"/>
      <c r="I28" s="281"/>
    </row>
    <row r="29" spans="1:9" ht="21.75" customHeight="1">
      <c r="A29" s="257"/>
      <c r="B29" s="423"/>
      <c r="C29" s="349"/>
      <c r="D29" s="402"/>
      <c r="E29" s="402"/>
      <c r="F29" s="402"/>
      <c r="G29" s="403"/>
      <c r="H29" s="276" t="s">
        <v>28</v>
      </c>
      <c r="I29" s="274">
        <f>+IF($I$36&gt;0,I28/$I$36,0)</f>
        <v>0</v>
      </c>
    </row>
    <row r="30" spans="1:10" ht="21.75" customHeight="1">
      <c r="A30" s="257"/>
      <c r="B30" s="423"/>
      <c r="C30" s="347" t="s">
        <v>232</v>
      </c>
      <c r="D30" s="400"/>
      <c r="E30" s="400"/>
      <c r="F30" s="400"/>
      <c r="G30" s="401"/>
      <c r="H30" s="195"/>
      <c r="I30" s="264"/>
      <c r="J30" s="260"/>
    </row>
    <row r="31" spans="1:9" ht="21.75" customHeight="1">
      <c r="A31" s="257"/>
      <c r="B31" s="423"/>
      <c r="C31" s="349"/>
      <c r="D31" s="402"/>
      <c r="E31" s="402"/>
      <c r="F31" s="402"/>
      <c r="G31" s="403"/>
      <c r="H31" s="167" t="s">
        <v>28</v>
      </c>
      <c r="I31" s="227">
        <f>+IF($I$36&gt;0,I30/$I$36,0)</f>
        <v>0</v>
      </c>
    </row>
    <row r="32" spans="1:10" ht="21.75" customHeight="1">
      <c r="A32" s="257"/>
      <c r="B32" s="423"/>
      <c r="C32" s="347" t="s">
        <v>100</v>
      </c>
      <c r="D32" s="400"/>
      <c r="E32" s="400"/>
      <c r="F32" s="400"/>
      <c r="G32" s="401"/>
      <c r="H32" s="276"/>
      <c r="I32" s="262"/>
      <c r="J32" s="260"/>
    </row>
    <row r="33" spans="1:9" ht="21.75" customHeight="1">
      <c r="A33" s="257"/>
      <c r="B33" s="423"/>
      <c r="C33" s="349"/>
      <c r="D33" s="402"/>
      <c r="E33" s="402"/>
      <c r="F33" s="402"/>
      <c r="G33" s="403"/>
      <c r="H33" s="167" t="s">
        <v>28</v>
      </c>
      <c r="I33" s="227">
        <f>+IF($I$36&gt;0,I32/$I$36,0)</f>
        <v>0</v>
      </c>
    </row>
    <row r="34" spans="1:10" ht="21.75" customHeight="1">
      <c r="A34" s="257"/>
      <c r="B34" s="423"/>
      <c r="C34" s="347" t="s">
        <v>23</v>
      </c>
      <c r="D34" s="400"/>
      <c r="E34" s="400"/>
      <c r="F34" s="400"/>
      <c r="G34" s="401"/>
      <c r="H34" s="276"/>
      <c r="I34" s="262"/>
      <c r="J34" s="260"/>
    </row>
    <row r="35" spans="1:9" ht="21.75" customHeight="1">
      <c r="A35" s="257"/>
      <c r="B35" s="423"/>
      <c r="C35" s="349"/>
      <c r="D35" s="402"/>
      <c r="E35" s="402"/>
      <c r="F35" s="402"/>
      <c r="G35" s="403"/>
      <c r="H35" s="167" t="s">
        <v>28</v>
      </c>
      <c r="I35" s="227">
        <f>+IF($I$36&gt;0,I34/$I$36,0)</f>
        <v>0</v>
      </c>
    </row>
    <row r="36" spans="1:9" ht="21.75" customHeight="1">
      <c r="A36" s="257"/>
      <c r="B36" s="423"/>
      <c r="C36" s="347" t="s">
        <v>11</v>
      </c>
      <c r="D36" s="400"/>
      <c r="E36" s="400"/>
      <c r="F36" s="400"/>
      <c r="G36" s="400"/>
      <c r="H36" s="277"/>
      <c r="I36" s="155">
        <f>SUM(I26,I28,I30,I32,I34)</f>
        <v>0</v>
      </c>
    </row>
    <row r="37" spans="2:9" ht="21.75" customHeight="1" thickBot="1">
      <c r="B37" s="420" t="s">
        <v>215</v>
      </c>
      <c r="C37" s="421"/>
      <c r="D37" s="421"/>
      <c r="E37" s="421"/>
      <c r="F37" s="421"/>
      <c r="G37" s="421"/>
      <c r="H37" s="279" t="s">
        <v>27</v>
      </c>
      <c r="I37" s="278"/>
    </row>
    <row r="38" ht="14.25" thickTop="1"/>
    <row r="39" spans="2:9" ht="119.25" customHeight="1">
      <c r="B39" s="304"/>
      <c r="C39" s="304"/>
      <c r="D39" s="304"/>
      <c r="E39" s="304"/>
      <c r="F39" s="304"/>
      <c r="G39" s="304"/>
      <c r="H39" s="304"/>
      <c r="I39" s="304"/>
    </row>
  </sheetData>
  <sheetProtection/>
  <mergeCells count="23">
    <mergeCell ref="B39:I39"/>
    <mergeCell ref="B37:G37"/>
    <mergeCell ref="C32:G33"/>
    <mergeCell ref="C34:G35"/>
    <mergeCell ref="C23:G23"/>
    <mergeCell ref="B26:B36"/>
    <mergeCell ref="C28:G29"/>
    <mergeCell ref="B7:I7"/>
    <mergeCell ref="B10:I10"/>
    <mergeCell ref="B11:G11"/>
    <mergeCell ref="B9:G9"/>
    <mergeCell ref="B12:G12"/>
    <mergeCell ref="B13:B23"/>
    <mergeCell ref="C13:G14"/>
    <mergeCell ref="C21:G22"/>
    <mergeCell ref="C15:G16"/>
    <mergeCell ref="C17:G18"/>
    <mergeCell ref="C19:G20"/>
    <mergeCell ref="C30:G31"/>
    <mergeCell ref="C36:G36"/>
    <mergeCell ref="B24:I24"/>
    <mergeCell ref="C26:G27"/>
    <mergeCell ref="B25:H25"/>
  </mergeCells>
  <printOptions/>
  <pageMargins left="0.7" right="0.7" top="0.75" bottom="0.75" header="0.3" footer="0.3"/>
  <pageSetup fitToHeight="0"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F22"/>
  <sheetViews>
    <sheetView zoomScaleSheetLayoutView="75" zoomScalePageLayoutView="0" workbookViewId="0" topLeftCell="A1">
      <selection activeCell="A1" sqref="A1"/>
    </sheetView>
  </sheetViews>
  <sheetFormatPr defaultColWidth="9.140625" defaultRowHeight="12.75"/>
  <cols>
    <col min="1" max="1" width="3.7109375" style="143" customWidth="1"/>
    <col min="2" max="2" width="18.7109375" style="143" customWidth="1"/>
    <col min="3" max="3" width="23.00390625" style="143" customWidth="1"/>
    <col min="4" max="5" width="11.7109375" style="143" customWidth="1"/>
    <col min="6" max="16384" width="9.140625" style="143" customWidth="1"/>
  </cols>
  <sheetData>
    <row r="1" ht="13.5">
      <c r="A1" s="143" t="str">
        <f>+CONCATENATE('Poc.strana'!$A$13)</f>
        <v>АГЕНЦИЈА ЗА ЕНЕРГЕТИКУ РЕПУБЛИКЕ СРБИЈЕ</v>
      </c>
    </row>
    <row r="2" ht="13.5">
      <c r="A2" s="143" t="s">
        <v>190</v>
      </c>
    </row>
    <row r="3" ht="13.5">
      <c r="B3" s="143" t="str">
        <f>+CONCATENATE('Poc.strana'!A22," ",'Poc.strana'!C22)</f>
        <v>Назив енергетског субјекта: </v>
      </c>
    </row>
    <row r="4" ht="13.5">
      <c r="B4" s="143" t="str">
        <f>+CONCATENATE('Poc.strana'!A35," ",'Poc.strana'!C35)</f>
        <v>Датум обраде: </v>
      </c>
    </row>
    <row r="7" spans="1:6" ht="13.5">
      <c r="A7" s="144"/>
      <c r="B7" s="394" t="str">
        <f>+CONCATENATE("Табела ЕТK-4-7. Услуге корисничких центара у периоду ",'Poc.strana'!C25,". године")</f>
        <v>Табела ЕТK-4-7. Услуге корисничких центара у периоду . године</v>
      </c>
      <c r="C7" s="394"/>
      <c r="D7" s="395"/>
      <c r="E7" s="395"/>
      <c r="F7" s="145"/>
    </row>
    <row r="8" ht="14.25" thickBot="1"/>
    <row r="9" spans="2:5" ht="25.5" customHeight="1" thickTop="1">
      <c r="B9" s="424" t="s">
        <v>153</v>
      </c>
      <c r="C9" s="425"/>
      <c r="D9" s="146" t="s">
        <v>25</v>
      </c>
      <c r="E9" s="233" t="s">
        <v>11</v>
      </c>
    </row>
    <row r="10" spans="2:5" ht="28.5" customHeight="1">
      <c r="B10" s="311" t="s">
        <v>59</v>
      </c>
      <c r="C10" s="150" t="s">
        <v>60</v>
      </c>
      <c r="D10" s="191"/>
      <c r="E10" s="228"/>
    </row>
    <row r="11" spans="2:5" ht="28.5" customHeight="1">
      <c r="B11" s="365"/>
      <c r="C11" s="153" t="s">
        <v>61</v>
      </c>
      <c r="D11" s="194" t="s">
        <v>62</v>
      </c>
      <c r="E11" s="229"/>
    </row>
    <row r="12" spans="2:5" ht="28.5" customHeight="1">
      <c r="B12" s="311" t="s">
        <v>168</v>
      </c>
      <c r="C12" s="150" t="s">
        <v>63</v>
      </c>
      <c r="D12" s="191"/>
      <c r="E12" s="230"/>
    </row>
    <row r="13" spans="2:5" ht="28.5" customHeight="1">
      <c r="B13" s="312"/>
      <c r="C13" s="166" t="s">
        <v>64</v>
      </c>
      <c r="D13" s="195"/>
      <c r="E13" s="231"/>
    </row>
    <row r="14" spans="2:5" ht="28.5" customHeight="1">
      <c r="B14" s="312"/>
      <c r="C14" s="220" t="s">
        <v>65</v>
      </c>
      <c r="D14" s="234"/>
      <c r="E14" s="232"/>
    </row>
    <row r="15" spans="2:5" ht="28.5" customHeight="1">
      <c r="B15" s="312"/>
      <c r="C15" s="166" t="s">
        <v>66</v>
      </c>
      <c r="D15" s="194"/>
      <c r="E15" s="229"/>
    </row>
    <row r="16" spans="2:5" ht="28.5" customHeight="1">
      <c r="B16" s="354"/>
      <c r="C16" s="235" t="s">
        <v>11</v>
      </c>
      <c r="D16" s="236"/>
      <c r="E16" s="237">
        <f>SUM(E12:E15)</f>
        <v>0</v>
      </c>
    </row>
    <row r="17" spans="2:5" ht="28.5" customHeight="1">
      <c r="B17" s="426" t="s">
        <v>199</v>
      </c>
      <c r="C17" s="238" t="s">
        <v>200</v>
      </c>
      <c r="D17" s="239" t="s">
        <v>24</v>
      </c>
      <c r="E17" s="119"/>
    </row>
    <row r="18" spans="2:5" ht="46.5" customHeight="1">
      <c r="B18" s="427"/>
      <c r="C18" s="240" t="s">
        <v>203</v>
      </c>
      <c r="D18" s="234" t="s">
        <v>68</v>
      </c>
      <c r="E18" s="28"/>
    </row>
    <row r="19" spans="2:5" ht="33" customHeight="1">
      <c r="B19" s="427"/>
      <c r="C19" s="241" t="s">
        <v>202</v>
      </c>
      <c r="D19" s="234" t="s">
        <v>27</v>
      </c>
      <c r="E19" s="120"/>
    </row>
    <row r="20" spans="2:5" ht="33" customHeight="1">
      <c r="B20" s="428"/>
      <c r="C20" s="242" t="s">
        <v>201</v>
      </c>
      <c r="D20" s="243" t="s">
        <v>62</v>
      </c>
      <c r="E20" s="121"/>
    </row>
    <row r="21" spans="2:5" ht="28.5" customHeight="1">
      <c r="B21" s="311" t="s">
        <v>69</v>
      </c>
      <c r="C21" s="173" t="s">
        <v>169</v>
      </c>
      <c r="D21" s="244"/>
      <c r="E21" s="122"/>
    </row>
    <row r="22" spans="2:5" ht="57" customHeight="1" thickBot="1">
      <c r="B22" s="314"/>
      <c r="C22" s="213" t="s">
        <v>67</v>
      </c>
      <c r="D22" s="196" t="s">
        <v>68</v>
      </c>
      <c r="E22" s="123"/>
    </row>
    <row r="23" ht="14.25" thickTop="1"/>
  </sheetData>
  <sheetProtection/>
  <mergeCells count="6">
    <mergeCell ref="B21:B22"/>
    <mergeCell ref="B7:E7"/>
    <mergeCell ref="B9:C9"/>
    <mergeCell ref="B12:B16"/>
    <mergeCell ref="B10:B11"/>
    <mergeCell ref="B17:B20"/>
  </mergeCells>
  <printOptions horizontalCentered="1"/>
  <pageMargins left="0.75" right="0.75" top="1" bottom="1" header="0.5" footer="0.5"/>
  <pageSetup horizontalDpi="600" verticalDpi="600" orientation="landscape" paperSize="9" scale="75" r:id="rId1"/>
  <headerFooter alignWithMargins="0">
    <oddFooter>&amp;CСтрана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Brkic</dc:creator>
  <cp:keywords/>
  <dc:description/>
  <cp:lastModifiedBy>AERS</cp:lastModifiedBy>
  <cp:lastPrinted>2017-02-24T12:57:36Z</cp:lastPrinted>
  <dcterms:created xsi:type="dcterms:W3CDTF">2007-10-06T09:59:51Z</dcterms:created>
  <dcterms:modified xsi:type="dcterms:W3CDTF">2021-06-18T08:24:06Z</dcterms:modified>
  <cp:category/>
  <cp:version/>
  <cp:contentType/>
  <cp:contentStatus/>
</cp:coreProperties>
</file>